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668"/>
  <workbookPr defaultThemeVersion="166925"/>
  <mc:AlternateContent xmlns:mc="http://schemas.openxmlformats.org/markup-compatibility/2006">
    <mc:Choice Requires="x15">
      <x15ac:absPath xmlns:x15ac="http://schemas.microsoft.com/office/spreadsheetml/2010/11/ac" url="Z:\ARCHIVO PLANEACION\LEY TRANSPARENCIA\2022 PUBLICACIONES PAG. WEB\INDICADORES POR PROCESOS\"/>
    </mc:Choice>
  </mc:AlternateContent>
  <bookViews>
    <workbookView xWindow="0" yWindow="0" windowWidth="20490" windowHeight="6930"/>
  </bookViews>
  <sheets>
    <sheet name="ENERO" sheetId="1" r:id="rId1"/>
    <sheet name="Hoja1" sheetId="2" state="hidden" r:id="rId2"/>
  </sheets>
  <definedNames>
    <definedName name="_xlnm._FilterDatabase" localSheetId="0" hidden="1">ENERO!$A$1:$L$103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7" i="1" l="1"/>
  <c r="J77" i="1" s="1"/>
  <c r="I51" i="1"/>
  <c r="J51" i="1" s="1"/>
  <c r="I29" i="1"/>
  <c r="J29" i="1" s="1"/>
  <c r="I82" i="1"/>
  <c r="J82" i="1" s="1"/>
  <c r="I81" i="1"/>
  <c r="J81" i="1" s="1"/>
  <c r="I34" i="1"/>
  <c r="J34" i="1" s="1"/>
  <c r="I44" i="1"/>
  <c r="J44" i="1" s="1"/>
  <c r="I46" i="1"/>
  <c r="J46" i="1" s="1"/>
  <c r="I43" i="1"/>
  <c r="J43" i="1" s="1"/>
  <c r="I32" i="1"/>
  <c r="J32" i="1" s="1"/>
  <c r="I28" i="1"/>
  <c r="J28" i="1" s="1"/>
  <c r="I27" i="1"/>
  <c r="J27" i="1" s="1"/>
  <c r="I30" i="1"/>
  <c r="J30" i="1" s="1"/>
  <c r="I31" i="1"/>
  <c r="J31" i="1" s="1"/>
  <c r="I40" i="1"/>
  <c r="J40" i="1" s="1"/>
  <c r="I41" i="1"/>
  <c r="J41" i="1" s="1"/>
  <c r="I50" i="1"/>
  <c r="J50" i="1" s="1"/>
  <c r="I49" i="1"/>
  <c r="J49" i="1" s="1"/>
  <c r="I62" i="1"/>
  <c r="J62" i="1" s="1"/>
  <c r="I61" i="1"/>
  <c r="J61" i="1" s="1"/>
  <c r="I99" i="1"/>
  <c r="J99" i="1" s="1"/>
  <c r="I75" i="1"/>
  <c r="J75" i="1" s="1"/>
  <c r="I21" i="1"/>
  <c r="J21" i="1" s="1"/>
  <c r="I20" i="1"/>
  <c r="J20" i="1" s="1"/>
  <c r="I10" i="1"/>
  <c r="J10" i="1" l="1"/>
  <c r="C3" i="2" l="1"/>
  <c r="C4" i="2" l="1"/>
  <c r="B15" i="2" l="1"/>
  <c r="C12" i="2" s="1"/>
  <c r="C14" i="2" l="1"/>
  <c r="C13" i="2"/>
</calcChain>
</file>

<file path=xl/sharedStrings.xml><?xml version="1.0" encoding="utf-8"?>
<sst xmlns="http://schemas.openxmlformats.org/spreadsheetml/2006/main" count="579" uniqueCount="293">
  <si>
    <t>Proceso</t>
  </si>
  <si>
    <t>Nombre del Indicador</t>
  </si>
  <si>
    <t>Formula</t>
  </si>
  <si>
    <t>TIPO</t>
  </si>
  <si>
    <t>Meta</t>
  </si>
  <si>
    <t>Resultado</t>
  </si>
  <si>
    <t>Observación</t>
  </si>
  <si>
    <t>Numerador</t>
  </si>
  <si>
    <t>Denominador</t>
  </si>
  <si>
    <t>Planeación de la Gestión</t>
  </si>
  <si>
    <t>Porcentaje de reportes de información presentados dentro de los tiempos programados</t>
  </si>
  <si>
    <t>(No. de reportes de información elaborados y presentados/Total de reportes de información programados)*100</t>
  </si>
  <si>
    <t>Calidad</t>
  </si>
  <si>
    <t>Trimestral</t>
  </si>
  <si>
    <t>Control Disciplinario</t>
  </si>
  <si>
    <t>Porcentaje de procesos disciplinarios resueltos de fondo</t>
  </si>
  <si>
    <t>(No. de procesos disciplinarios decididos de fondo/Total de procesos disciplinarios activos)*100</t>
  </si>
  <si>
    <t>Eficacia</t>
  </si>
  <si>
    <t>Semestral</t>
  </si>
  <si>
    <t>Porcentaje de procesos disciplinarios sin nulidades decretadas</t>
  </si>
  <si>
    <t xml:space="preserve">(No. de procesos disciplinarios sin nulidades decretadas/Total de procesos disciplinarios activos)*100 </t>
  </si>
  <si>
    <t>Porcentaje de procesos disciplinarios sin vencimiento de términos</t>
  </si>
  <si>
    <t>(No. de procesos disciplinarios sin vencimiento de términos/Total de procesos disciplinarios activos)*100</t>
  </si>
  <si>
    <t>Número de procesos activos</t>
  </si>
  <si>
    <t>Número de casos donde se presenten alteración, modificación, sustracción, ocultamiento o pérdida de  la información de los procesos</t>
  </si>
  <si>
    <t xml:space="preserve">Riesgos de corrupción </t>
  </si>
  <si>
    <t>Mensual</t>
  </si>
  <si>
    <t>Control, Evaluación y Seguimiento</t>
  </si>
  <si>
    <t>Porcentaje de informes presentados por la tercera línea de defensa dentro de los tiempos programados</t>
  </si>
  <si>
    <t xml:space="preserve">(No. de informes de ley y de gestión elaborados y presentados dentro de los tiempos programados/Total de informes de ley y de gestión a cargo de la tercera línea de defensa )*100  </t>
  </si>
  <si>
    <t>Índice de eficacia de auditorías internas de control interno</t>
  </si>
  <si>
    <t>(Índice auditoría 1 + índice auditoría 2 +...+Índice auditoría n)/Total de auditorías realizadas
Donde: 
Índice auditoría n = Calificación porcentual de la variable Objetivos Específicos*Peso de la variable Objetivos Específicos + Calificación porcentual de la variable Actividad Plan de Auditoría*Peso de la variable Actividad Plan de Auditoría + Calificación porcentual de la variable Oportunidad*Peso de la variable Oportunidad
Pesos de las variables:
Objetivos Específicos = 40%
Actividades Plan de Auditoría = 30%
Oportunidad = 30%. Esta se medirá tomando como fecha de referencia la de emisión del informe preliminar de auditoría.
n = número de auditorías realizadas</t>
  </si>
  <si>
    <t>Porcentaje de acciones de mejoramiento interno con seguimiento efectuado</t>
  </si>
  <si>
    <t>(No. de acciones de mejoramiento interno con seguimiento efectuado)/Total de acciones de mejoramiento interno abiertas de auditorías internas de control interno)*100</t>
  </si>
  <si>
    <t>Equipo auditor asignado  a trabajos de auditoria</t>
  </si>
  <si>
    <t>(No. de trabajos de auditoría con equipo auditor plural asignado/Total de auditorías programadas para la vigencia)*100</t>
  </si>
  <si>
    <t>Cada que se requiera</t>
  </si>
  <si>
    <t xml:space="preserve">Identificación de casos de hechos irregulares </t>
  </si>
  <si>
    <t xml:space="preserve">Número de casos detectados  en los que se evidenciaron  hechos irregulares </t>
  </si>
  <si>
    <t>Promoción de la Recreación</t>
  </si>
  <si>
    <t>Efectividad</t>
  </si>
  <si>
    <t>Fomento al Deporte</t>
  </si>
  <si>
    <t xml:space="preserve"> Satisfacción de los Escolares Beneficiados por el PI 7854</t>
  </si>
  <si>
    <t xml:space="preserve"> Cálculo ponderado de los resultados</t>
  </si>
  <si>
    <t>Anual</t>
  </si>
  <si>
    <t>Proyecto 7850 Nivel de impacto de los programas que articulan la Estrategia Deportiva de Bogotá.</t>
  </si>
  <si>
    <t xml:space="preserve"> Instrumento de medición</t>
  </si>
  <si>
    <t>Gestión</t>
  </si>
  <si>
    <t>Proyecto 7851 Nivel de impacto las acciones recreativas y actividades deportivas que articulan la Formaciòn Ciudadana en el marco del valor de la solidaridad.</t>
  </si>
  <si>
    <t xml:space="preserve">Número  de eventos deportivos aprobados  sin estar  contemplados en la agenda deportiva de Bogotá </t>
  </si>
  <si>
    <t>Número  de eventos deportivos aprobados  sin estar  contemplados en la agenda deportiva de Bogotá / Eventos deportivos realizados</t>
  </si>
  <si>
    <t>Adquisición de Bienes y Servicios</t>
  </si>
  <si>
    <t>Porcentaje de procesos de selección publicados dentro del tiempo establecido</t>
  </si>
  <si>
    <t>(No. de actos de apertura de procesos de selección publicados en un tiempo menor o igual a 30 días hábiles después de la radicación/Total de actos de apertura expedidos)*100</t>
  </si>
  <si>
    <t>Porcentaje de contratos legalizados dentro del tiempo establecido</t>
  </si>
  <si>
    <t>(No. de contratos legalizados en un tiempo menor o igual a 10 días hábiles a partir del acto administrativo de adjudicación/Total de procesos de selección adjudicados)*100</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</si>
  <si>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</si>
  <si>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</si>
  <si>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control de actas de liquidación revisadas dentro del tiempo establecido</t>
  </si>
  <si>
    <t>(Número Actas de liquidación con control de legalidad, en un tiempo menor o igual a 10 días hábiles / Total de actas de liquidación radicadas)*100</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</si>
  <si>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</si>
  <si>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</si>
  <si>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</si>
  <si>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contratos que no tienen publicados los informes de supervición en SECOP / Numero de contratos Seleccionados</t>
  </si>
  <si>
    <t>Número de liquidaciones que no cumplen con lo establecido en el procedimiento</t>
  </si>
  <si>
    <t>Numero de liquidaciones que no cumplen con los requisitos del procedimiento / 10</t>
  </si>
  <si>
    <t>Número de solicitudes de adición y prorroga que no cumplen con la adecuda justificación tecnica, de conformidad con la ejecución del contrato</t>
  </si>
  <si>
    <t>Número de solicitudes de adición y prorroga, que no cumplen con una adecuada justificación / número de adiciones y prorrogas seleccionadas</t>
  </si>
  <si>
    <t>Números de casos donde se elaboren estudios y documentos previos que omitan requisitos o que establezcan requisitos desproporcionados en los componentes jurídicos y/o financieros y/o técnicos específicos que den como resultado el direccionamiento de la ad</t>
  </si>
  <si>
    <t>Numero de casos con errores en los estudios previstos / numero de procesos de contratación seleccionados</t>
  </si>
  <si>
    <t>Gestión Financiera</t>
  </si>
  <si>
    <t>Porcentaje de ejecución presupuestal en gastos de funcionamiento*</t>
  </si>
  <si>
    <t>(Presupuesto de funcionamiento ejecutado / Presupuesto disponible de funcionamiento)*100</t>
  </si>
  <si>
    <t>Eficiencia</t>
  </si>
  <si>
    <t>Porcentaje de ejecución presupuestal en gastos de inversión*</t>
  </si>
  <si>
    <t>(Presupuesto de inversión ejecutado/Presupuesto disponible de inversión)*100</t>
  </si>
  <si>
    <t>Porcentaje de ejecución del programa anual de caja</t>
  </si>
  <si>
    <t>(Recursos ejecutados de reserva, vigencia y pasivos exigibles/Recursos programados de reserva, vigencia y pasivos exigibles)*100</t>
  </si>
  <si>
    <t>Porcentaje de cuentas individuales pagadas dentro del tiempo establecido</t>
  </si>
  <si>
    <t>Porcentaje de cuentas colectivas pagadas dentro del tiempo establecido</t>
  </si>
  <si>
    <t>(No. de cuentas colectivas pagadas en un tiempo menor o igual a 10 días/Total de cuentas de pago colectivas tramitadas)*100</t>
  </si>
  <si>
    <t>Porcentaje de obligaciones contingentes registradas correctamente en la contabilidad</t>
  </si>
  <si>
    <t>(No. de procesos registrados correctamente en la contabilidad/Total de procesos reportados en SIPROJ Web)*100</t>
  </si>
  <si>
    <t>Porcentaje de notas a los estados financieros reveladas correctamente</t>
  </si>
  <si>
    <t>(No. de notas sin observaciones por parte de los órganos de control internos y externos/Total de notas a los estados financieros elaboradas)*100</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</si>
  <si>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</si>
  <si>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</si>
  <si>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partidas conciliatorias identificadas dentro del tiempo establecido</t>
  </si>
  <si>
    <t>(No. de partidas conciliatorias identificadas con edad inferior a 60 días/Total de partidas reportadas)*100</t>
  </si>
  <si>
    <t>Gestión Documental</t>
  </si>
  <si>
    <t>Porcentaje de transferencias primarias realizadas de acuerdo con los tiempos de retención*</t>
  </si>
  <si>
    <t>(No. de transferencias primarias realizadas de acuerdo con los tiempos de retención establecidos en las TRD / Total de transferencias documentales programadas)*100</t>
  </si>
  <si>
    <t>Porcentaje de espacios controlados para la conservación documental</t>
  </si>
  <si>
    <t>(No. de espacios monitoreados e intervenidos / Total de espacios monitoreados)*100</t>
  </si>
  <si>
    <t>Número de expedientes - pérdida en el archivo central</t>
  </si>
  <si>
    <t>Número de expedientes pérdida en el archivo central</t>
  </si>
  <si>
    <t>Servicio a la Ciudadanía</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</si>
  <si>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</si>
  <si>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</si>
  <si>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Satisfacción del ciudadano con la atención recibida en los SUPERCADE</t>
  </si>
  <si>
    <t>(No. de ciudadanos satisfechos con la atención recibida en los SUPERCADE/Total de ciudadanos atendidos en los SUPERCADE)*100</t>
  </si>
  <si>
    <t>Gestión de Tecnología de la Información y las Comunicaciones</t>
  </si>
  <si>
    <t>Porcentaje de remediación de vulnerabilidades de seguridad de la información</t>
  </si>
  <si>
    <t xml:space="preserve">(No. de vulnerabilidades críticas o altas remediadas/Total de vulnerabilidades de seguridad de la información detectadas como críticas o altas)*100 </t>
  </si>
  <si>
    <t>Índice de implementación de gobierno digital</t>
  </si>
  <si>
    <t>Sumatoria de la calificación obtenida por cada componente/Total de componentes de la política de gobierno digital</t>
  </si>
  <si>
    <t>Porcentaje de disponibilidad de los sistemas de información</t>
  </si>
  <si>
    <t>(No. de horas disponibles de los sistemas de información/Total de horas en servicio de los sistemas de información)*100</t>
  </si>
  <si>
    <t>Porcentaje de disponibilidad de los servicios de comunicaciones</t>
  </si>
  <si>
    <t>(No. de horas disponibles de los servicios de comunicaciones /Total de horas de los servicios de comunicaciones)*100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</si>
  <si>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</si>
  <si>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</si>
  <si>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Porcentaje de avance en proyectos de TI</t>
  </si>
  <si>
    <t>(No. de hitos en proyectos de TI alcanzados/Total de hitos en proyectos de TI programados en la vigencia)*100</t>
  </si>
  <si>
    <t>Número de casos de manipulación y adulteración de la información contenida en los sistemas de información para beneficio propio o de un tercero.</t>
  </si>
  <si>
    <t>Gestión de Talento Humano</t>
  </si>
  <si>
    <t>Índice de desempeño laboral de funcionarios</t>
  </si>
  <si>
    <t>(Sumatoria de calificaciones finales de la evaluación de desempeño de los funcionarios/Total de funcionarios evaluados)*100</t>
  </si>
  <si>
    <t>Porcentaje de funcionarios que participan en las actividades del plan de bienestar e incentivos</t>
  </si>
  <si>
    <t xml:space="preserve">(No. de funcionarios participantes en las actividades del plan de bienestar e incentivos/Total de funcionarios de la entidad)*100 </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</si>
  <si>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</si>
  <si>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</si>
  <si>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Impacto de la capacitación en el desempeño laboral de funcionarios</t>
  </si>
  <si>
    <t>(No. de funcionarios con capacitaciones efectivas/Total de funcionarios evaluados)*100</t>
  </si>
  <si>
    <t>Índice de clima organizacional</t>
  </si>
  <si>
    <t>Promedio ponderado de las dimensiones evaluadas en la encuesta de medición de clima organizacional</t>
  </si>
  <si>
    <t>(No. de actividades de bienestar e incentivos desarrolladas/Total de actividades programadas en el plan anual de bienestar e incentivos)*100</t>
  </si>
  <si>
    <t>(No. de actividades de capacitación desarrolladas/Total de actividades programadas en el plan institucional de capacitación)*100</t>
  </si>
  <si>
    <t>Porcentaje de ejecución del plan anual de seguridad y salud en el trabajo</t>
  </si>
  <si>
    <t>(No. de actividades de seguridad y salud desarrolladas/Total de actividades programadas en el plan anual de seguridad y salud en el trabajo)*100</t>
  </si>
  <si>
    <t>Tasa de accidentalidad</t>
  </si>
  <si>
    <t>(No. de accidentes de trabajo reportados/Total de trabajadores (funcionarios y contratistas)*100</t>
  </si>
  <si>
    <t xml:space="preserve"> Prevalencia de la enfermedad laboral</t>
  </si>
  <si>
    <t>(No. de casos de enfermedad laboral calificada/Total de funcionarios)*100</t>
  </si>
  <si>
    <t>Incidencia de la enfermedad laboral</t>
  </si>
  <si>
    <t>(No. de casos nuevos de enfermedad laboral calificados/Total de funcionarios)*100</t>
  </si>
  <si>
    <t>Casos evidenciados de Información revelada</t>
  </si>
  <si>
    <t>No. de casos que se reveló información reservada y clasificada de historias laborales por parte de servidores públicos para beneficio propio o de terceros</t>
  </si>
  <si>
    <t>Gestión de Recursos Físicos</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</si>
  <si>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</si>
  <si>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</si>
  <si>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</si>
  <si>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</si>
  <si>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</si>
  <si>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</si>
  <si>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</si>
  <si>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</si>
  <si>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Índice de implementación del PIGA</t>
  </si>
  <si>
    <t>Promedio ponderado de cumplimiento de aspectos normativos y de implementación del PIGA, según auditoría realizada por la Secretaría Distrital de Ambiente en cada vigencia</t>
  </si>
  <si>
    <t>Número de casos de pérdida de elementos en Bodega</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</si>
  <si>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</si>
  <si>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</si>
  <si>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</si>
  <si>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Porcentaje de asistencias técnicas realizadas a los Fondos de Desarrollo Local</t>
  </si>
  <si>
    <t>(No. de asistencias técnicas realizadas a los Fondos de Desarrollo Local/Total de asistencias técnicas programadas a los Fondos de Desarrollo Local en las cuatro líneas de inversión)*100</t>
  </si>
  <si>
    <r>
      <t>Porcentaje de sensibilizaciones realizadas DRAFE</t>
    </r>
    <r>
      <rPr>
        <sz val="11"/>
        <color rgb="FFFFFFFF"/>
        <rFont val="Calibri"/>
        <family val="2"/>
        <scheme val="minor"/>
      </rPr>
      <t xml:space="preserve"> </t>
    </r>
  </si>
  <si>
    <t>(No. De sensibilizaciones programadas / No. De sensibilizaciones realizadas ) * 100</t>
  </si>
  <si>
    <t xml:space="preserve">Porcentaje de requerimientos atendidos de las Juntas Administradoras locales 
</t>
  </si>
  <si>
    <t xml:space="preserve">(No. De requerimientos solicitados por las Juntas Administradoras Locales / No. De requerimientos atendidos por la oficina de asuntos locales) * 100  </t>
  </si>
  <si>
    <t>Administración y Mantenimiento de Parques y Escenarios</t>
  </si>
  <si>
    <t>Socialización a las ciudadania de las intervenciones de mantenimientos</t>
  </si>
  <si>
    <t xml:space="preserve"> N° de socializaciones de intervenciones realizadas/ N° intervenciones con mantenimientos de alto impacto (planificadas).</t>
  </si>
  <si>
    <t>Aprovechamiento económico de parques y/o escenarios *</t>
  </si>
  <si>
    <t>(Ingresos del mes + acumulado de los ingresos del mes anterior/Total presupuesto anual)*100</t>
  </si>
  <si>
    <t>Porcentaje de avance en la ejecución de contratos de obras de mantenimiento o recuperación</t>
  </si>
  <si>
    <t>(Porcentaje contrato 1 + Porcentaje contrato 2 +...+ Porcentaje contrato n)/Total de contratos de obras de mantenimiento o recuperación en ejecución
Donde: 
Porcentaje contrato n = Avance físico ejecutado/Avance físico programado
n = Número de contratos de obras de mantenimiento o recuperación en ejecución</t>
  </si>
  <si>
    <t xml:space="preserve">Incumplimiento de requisitos frente al trámite del préstamo del parque y/o escenario </t>
  </si>
  <si>
    <t>Número de casos detectados en los que se omiten los criterios normativos, procedimentales y tarifarios para el beneficio propio o de un tercero frente al trámite del préstamo del parque y/o escenario</t>
  </si>
  <si>
    <t>Diseño y Construcción de Parques y Escenarios</t>
  </si>
  <si>
    <t>Satisfacción de los usuarios con las obras de construcción y/o adecuación entregadas</t>
  </si>
  <si>
    <t>(No. de usuarios satisfechos con las obras de construcción y/o adecuación entregadas /Total de usuarios encuestados por proyecto)*100</t>
  </si>
  <si>
    <t>((%Ejecutado Obra 1*Plazo de ejecución Obra 1)+(%Ejecutado Obra 2*Plazo de ejecución Obra 2) +...+ (%Ejecutado Obra n*Plazo de ejecución Obra n))/((%Programado Obra 1*Plazo de ejecución Obra 1)+(%Programado Obra 2*Plazo de ejecución Obra 2) +...+ (%Programado Obra n*Plazo de ejecución Obra n))
Donde:
n = Número de obras en ejecución</t>
  </si>
  <si>
    <t>(Porcentaje proyecto 1 + Porcentaje proyecto 2 +...+ Porcentaje proyecto n)/Total de proyectos de estudios y/o diseños en ejecución
Donde: 
Porcentaje proyecto n =(Avance ejecutado de estudios y/o diseños/Avance programado de estudios y/o diseños al corte según forma de pago)
n = Número de proyectos de estudios y/o diseños en ejecución</t>
  </si>
  <si>
    <t>Aprobación de actividades no previstas o mayores cantidades sin el cumplimiento de los requisitos internos</t>
  </si>
  <si>
    <t>Numero de aprobaciones de actividades no previstas o mayores cantidades sin el cumplimiento de los requisitos.</t>
  </si>
  <si>
    <t>Número de contratos  liquidaciones sin el lleno de requisitos</t>
  </si>
  <si>
    <t>Cuatrimestral</t>
  </si>
  <si>
    <t>Gestión Jurídica</t>
  </si>
  <si>
    <t>Porcentaje de procesos judiciales y extrajudiciales atendidos dentro de los términos legales vigentes</t>
  </si>
  <si>
    <t>(No. de procesos jurídicos atendidos dentro de los términos legales vigentes)/Total de procesos jurídicos notificados)*100</t>
  </si>
  <si>
    <t>Satisfacción de los usuarios con el trámite de reconocimiento deportivo</t>
  </si>
  <si>
    <t>(No. de usuarios satisfechos con el trámite de reconocimiento deportivo/Total de usuarios encuestados)*100</t>
  </si>
  <si>
    <t>Porcentaje de trámites de reconocimiento deportivo atendidos dentro del término legal vigente</t>
  </si>
  <si>
    <t xml:space="preserve">(No. de trámites de reconocimiento deportivo atendidos dentro del término legal vigente/Total de trámites de reconocimiento deportivo atendidos)*100 </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</si>
  <si>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</si>
  <si>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</si>
  <si>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solicitudes de concepto a proyectos de acuerdo, decreto o ley atendidas dentro del tiempo establecido</t>
  </si>
  <si>
    <t>(No. de solicitudes de concepto a proyectos de acuerdo, decreto o ley atendidas dentro del tiempo establecido/Total de solicitudes de concepto a proyectos de acuerdo, decreto o ley recibidas)*100</t>
  </si>
  <si>
    <t>Porcentaje de procesos de cobro de cartera efectuados</t>
  </si>
  <si>
    <t>(No. de procesos con etapas de cobro efectuadas/Total de procesos de cobro remitidos con documentación completa)*100</t>
  </si>
  <si>
    <t>Índice de condenas adversas</t>
  </si>
  <si>
    <t>(No. de condenas adversas/Total de procesos judiciales)*100</t>
  </si>
  <si>
    <t>Número de casos de favorecimiento detectados a terceros / N° de fallos adversos a la Entidad) * 100</t>
  </si>
  <si>
    <t xml:space="preserve">Número de casos de favorecimiento detectados relacionados con el Aval deportivo de las escuelas de formación deportiva y el Reconocimiento deportivo a clubes deportivos, clubes promotores y clubes pertenecientes a entidades no deportivas.  </t>
  </si>
  <si>
    <t>(Número de casos de favorecimiento detectados relacionados con el Aval deportivo de las escuelas de formación deportiva y el Reconocimiento deportivo a clubes deportivos, clubes promotores y clubes pertenecientes a entidades no deportivas / Total de otorgamiento y avales otorgados) * 100</t>
  </si>
  <si>
    <t>Gestión de Comunicaciones</t>
  </si>
  <si>
    <t>Porcentaje de solicitudes de servicios de comunicaciones atendidas dentro de los tiempos establecidos</t>
  </si>
  <si>
    <t>(No. de solicitudes de servicio atendidas dentro de los tiempos establecidos/Total de solicitudes de servicio de comunicaciones recibidas)*100</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</si>
  <si>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</si>
  <si>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</si>
  <si>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N/A</t>
  </si>
  <si>
    <t>Pautas publicitarias en beneficio de un tercero</t>
  </si>
  <si>
    <t>Pagos autorizados sin asistir a jornadas en Ciclovía</t>
  </si>
  <si>
    <t xml:space="preserve">	(N° pagos autorizados sin asistir a jornadas/ total de pagos autorizados) *100</t>
  </si>
  <si>
    <t>Quejas recibidas por cobros del trámite Pasaporte Vital</t>
  </si>
  <si>
    <t xml:space="preserve">	No. De quejas recibidas por cobros del trámite</t>
  </si>
  <si>
    <t>Casos de inversión de dineros públicos en entidades con el fin de favorecer a un tercero</t>
  </si>
  <si>
    <t>Desviación de recursos públicos en beneficio particular</t>
  </si>
  <si>
    <t>Número de casos de inversión de dineros públicos en entidades de dudosa solidez financiera o que no correspondan a la mejor oferta financiera para invertir los recursos a fin de favorecer a un tercero</t>
  </si>
  <si>
    <t>Cada vez que se requiera</t>
  </si>
  <si>
    <t>Desviación del rubro presupuestal autorizado en el PAA</t>
  </si>
  <si>
    <t>Número de casos en que se han generado desviación de los recursos públicos para beneficio particular</t>
  </si>
  <si>
    <t xml:space="preserve">	Trimestral (Mes Vencido)</t>
  </si>
  <si>
    <t xml:space="preserve">	Número de casos en que se han generado desviación en el rubro presupuestal autorizado en el PAA</t>
  </si>
  <si>
    <t>Desviación en la asignación de roles o permisos en los portales bancarios</t>
  </si>
  <si>
    <t>Número de casos en que se han generado desviación en la asignación de roles o permisos en los portales bancarios</t>
  </si>
  <si>
    <t xml:space="preserve">                                                                      </t>
  </si>
  <si>
    <t xml:space="preserve">(No. de cuentas individuales pagadas en un tiempo menor o igual a 9 días/Total de cuentas de pago individuales tramitadas)*100 </t>
  </si>
  <si>
    <t>Casos de manipulacion y/o adulteración</t>
  </si>
  <si>
    <t>Porcentaje de ejecución del plan anual de bienestar e incentivos*</t>
  </si>
  <si>
    <t>Porcentaje de ejecución del plan institucional de capacitación*</t>
  </si>
  <si>
    <t>TOTAL INDICADORES DEL MES</t>
  </si>
  <si>
    <t>Cumplimiento</t>
  </si>
  <si>
    <t>Incumplimiento</t>
  </si>
  <si>
    <t>No reportado</t>
  </si>
  <si>
    <t>Indicadores de Gestión</t>
  </si>
  <si>
    <t>Indicadores de riesgos de corrupción</t>
  </si>
  <si>
    <t>INDICADORES DE GESTIÓN</t>
  </si>
  <si>
    <t>Mensual (Vencido)</t>
  </si>
  <si>
    <t>FRECUENCIA</t>
  </si>
  <si>
    <t>Número de casos en que se utilizaron pautas publicitarias en beneficio de un tercero a través de central de medios</t>
  </si>
  <si>
    <t>Porcentaje de información publicada en cumplimiento a la Ley 1712 y normas reglamentarias</t>
  </si>
  <si>
    <t>(No. de información publicada en la página web/ N° Total de información publicada exigida por la ley de transparencia)*100</t>
  </si>
  <si>
    <t>Porcentaje de requerimientos atendidos con calidad</t>
  </si>
  <si>
    <t>(No. de respuestas a requerimientos sin observaciones en cuanto a los criterios de calidad/Total de requerimientos evaluados en el aplicativo SDQS)*100</t>
  </si>
  <si>
    <t xml:space="preserve">Número de casos de favorecimiento detectados a terceros </t>
  </si>
  <si>
    <t xml:space="preserve">	Semestral (Mes Vencido)</t>
  </si>
  <si>
    <t>Seguimiento a noticias publicadas acerca del IDRD, sus planes, programas y proyectos</t>
  </si>
  <si>
    <t>Para el periodo no se generaron indisponibilidades de los servicios de comunicaciones, ni se programaron ventanas de mantenimiento</t>
  </si>
  <si>
    <t>No se presentaron pagos autorizados sin asistir a jornadas. Se adjunta: correo de reporte y planilla de pagos del mes.</t>
  </si>
  <si>
    <t>Cubrimiento de actividades</t>
  </si>
  <si>
    <t>Número de cubrimientos de las actividades atendidas para el posicionamiento de la imagen y marca del IDRD / # Total de cubrimientos solicitados * 100</t>
  </si>
  <si>
    <t>Anual (marzo)</t>
  </si>
  <si>
    <t>Anual (mayo)</t>
  </si>
  <si>
    <r>
      <t xml:space="preserve">se midieron 96 indicadores en total, de los cuales 71 indicadores son de gestión y 25 indicadores están relacionados con la matriz de riesgos de corrupción. </t>
    </r>
    <r>
      <rPr>
        <strike/>
        <sz val="12"/>
        <color theme="1"/>
        <rFont val="Arial"/>
        <family val="2"/>
      </rPr>
      <t xml:space="preserve"> </t>
    </r>
  </si>
  <si>
    <t>TOTAL INDICADORES</t>
  </si>
  <si>
    <t>Indicadores de gestión</t>
  </si>
  <si>
    <t>Indicadores de reiesgos de corrupción</t>
  </si>
  <si>
    <t>Que cumplieron</t>
  </si>
  <si>
    <t>Que NO cumplieron</t>
  </si>
  <si>
    <t>No reportaron</t>
  </si>
  <si>
    <t>Resultado indicadores DICIEMBRE 2021</t>
  </si>
  <si>
    <t>Durante el mes de Enero de 2022 No se presentó alteración, modificación, sustracción, ocultamiento o pérdida de la información de los procesos activos</t>
  </si>
  <si>
    <t>En el mes de enero de 2022, no se suscribieron contratos de las modalidades de licitación pública ni concursos de méritos.</t>
  </si>
  <si>
    <t>En el mes de enero de 2022, se solicitó la realización de 35 modificaciones contractuales (5  adiciones y prórrogas, 30 cesiones), las cuales se realizaron en su totalidad, dentro de los 10 días hábiles a partir de la radicación viable de la modificación.</t>
  </si>
  <si>
    <t>Para el periodo comprendido entre el 1 de enero de 2022 y el 25 de enero de 2022, se radicaron 7 solicitudes de revisión de actas de liquidación, lográndose la revisión en un tiempo inferior a 10 días hábiles la totalidad de las 7 actas recibidas.</t>
  </si>
  <si>
    <t>Para enero del año 2022 la Oficina de Asuntos Locales asistió a tres sesiones de las Juntas Administradoras Locales y respondió a los cuestionarios requeridos en las siguientes localidades: 1 sesión en  Puente Aranda,  1 sesión en Antonio Nariño y 1 sesión en Rafael Uribe Uribe, lo anterior se evidencia en el archivo adjunto</t>
  </si>
  <si>
    <t>ANÁLISIS:  
Se recupera la cantidad de publicaciones sin llegar al nivel promedio y se evidencia un subregistro de free press debido a que el monitoreo se sigue adelantando con herramientas gratuitas y no hay contrato con empresa especializada.  Los temas que se destacan:   Indígenas en el parque Nacional, Sendero Monserrate, Palacio del Colesterol, Ciclovía, deportistas bogotanos
Total de notas en el mes de enero 2022 ascendio a 97, de las cuales Neutras 90, equivalente al 92,7%; Negativas 5 publicaciones equivalentes al 5,1% y positivas 2 que equivalen al 2,0%.</t>
  </si>
  <si>
    <t>Anual 
( Septiembre)</t>
  </si>
  <si>
    <t>El porcentaje de cumplimiento para el mes de enero de 2022 de las actividades del SGSST fue del 100%, superando la meta establecida para este indicador</t>
  </si>
  <si>
    <t>La tasa de accidentalidad para el mes de Enero  de 2022 corresponde al 0,9% de los servidores públicos activos de la entidad.</t>
  </si>
  <si>
    <t>Para este periodo se generó indisponibilidad del sistema de informacion isolucion por fallos en la conexión de la aplicación con la base de datos por un tiempo aproximado de 9,5 horas, en tiempos que no afectaron la operación normal de la entidad</t>
  </si>
  <si>
    <t>Para el periodo se generaron 2049 solicitudes registradas en la mesa de servicios tecnológicos del área de sistemas , de las cuales el 2048 fueron atendidas dentro de los ANS establecidos  para cada una de las categorías cumpliendo con la meta establecida para el indicador</t>
  </si>
  <si>
    <t>De acuerdo con los parámetros establecidos, con corte al 31 de enero del 2022 el indicador Número de expedientes - pérdida en el archivo central, no reporto perdida de expedientes, razón por la cual no afecto el proceso en el periodo reportado.
Los expedientes solicitados son entregados diligenciando y firmando las partes el formato registro de préstamo de documentos campo 1 y la devolución en el campo No 2 firmando por las partes, semanalmente se hace seguimiento a la devolución o actualización del préstamo, tarea realizada por el Archivo Central y de acuerdo con los inventarios los documentos físicos devueltos son ubicados en la respectiva serie documental y ubicación topográfica establecida en el inventario documental. Constantemente se hace seguimiento al inventario documental del FUID contra los expedientes físicos en el archivo central.</t>
  </si>
  <si>
    <t>Para este mes se desarrollaron las actividades de calibración técnica de los equipos Data Logger por parte del contratista adjudicatario del PROCESO DE SELECCIÓN DE MINIMA CUANTIA No. IDRD-SAF-IP-094-2021. En el marco de este servicio se prestó el acompañamianto y asistencia técnica requeridos y se definieron los parámetros de calibración de Humedad Relativa y temperatura,  según requisitos normativos vigentes. Los equipos ya se recibieron por parte del IDRD y fueron instalados en 11 áreas de archivos de Gestión del IDRD para continuar con la programacion del Programa de Monitoreo 2022.</t>
  </si>
  <si>
    <t>Con corte al 31 de enero de 2022 el indicador de transferencia primaria presenta un acumulado de 1 transferencia documental primaria, que representa el 2.70% de la Meta (37 programadas para 2022), con un volumen de 150 cajas X200 recibidas equivalentes a 37,50 metros lineales (ver cuadro resumen anexo al indicador). este indicador es acumulativo por lo que no afecta el proceso. Cada transferencia cuenta con su respectiva acta suscrita y firmada por las partes y su respectivo inventario documental en FUID en medio físico y magnético avalado por el Archivo Central, los inventarios físicos se encuentran ubicados en la respectiva serie documental con el inventario digital en CD, Además el magnético del inventario está en la carpeta compartida del área de archivo denominada Naus</t>
  </si>
  <si>
    <t>En el mes de enero de 2022 se pagó la totalidad de las planillas de cuentas colectivas radicadas por los contratistas vinculados a la entidad, en el tiempo establecido de 10 días, dando cumplimiento a la meta.</t>
  </si>
  <si>
    <t xml:space="preserve">En el mes de enero de 2022 se pagó la totalidad de las cuentas individuales en un tiempo menor o igual a 9 días, con relación a la fecha de radicación en Central de Cuentas, cumpliendo con la meta establecida. </t>
  </si>
  <si>
    <t>La ejecucción del rubro de gastos de funcionamiento al cierre del primer mes del 2022 alcanzó el 14,09%.
Los niveles de ejecución a la fecha de la medición se encuentran en un rango aceptable toda vez que los resultados obtenidos en gastos de personal y adquisición de bienes y servicios contribuyen para alcanzar la meta propuesta.</t>
  </si>
  <si>
    <t>La ejecución presupuestal de los gastos de inversión al cierre de la vigencia alcanzó, el 10,36% que al compararse con lo programado para el mismo periodo la Entidad cumplió.
De otra parte, los giros acumulados alcanzaron el 0,27% respecto a los compromisos acumulados a la misma fecha.</t>
  </si>
  <si>
    <t xml:space="preserve"> En el trimestre octubre - diciembre  se conciliaron el 100% de los procesos  Aplicativo SIPROJ vs Contabilidad</t>
  </si>
  <si>
    <t>En el mes de enero 2022 no se recibieron quejas por cobro del trámite. Se adjuntan Correos de reporte. El enlace del trámite virtual es: https://sim.idrd.gov.co/pasaporte-vital-en-linea/es/</t>
  </si>
  <si>
    <t>Porcentaje de personas que cumplen las recomendaciones de 150 minutos de actividad física de intensidad moderada o 75 minutos de actividad física vigorosa y que participan en los programas de la Subdirección Técnica de Recreación y Deportes.</t>
  </si>
  <si>
    <t>Número de personas que cumplen las recomendaciones para la práctica de la Actividad física de 150 minutos de actividad física de intensidad moderada o 75 minutos de actividad física vigorosa y participan en los programas de la Subdirección Técnica de Recreación y Deportes / Número total de personas que participan en los programas de la Subdirección.</t>
  </si>
  <si>
    <t>NOVIEMBRE-2021:Requerimientos contestados en términos 377. Comunicaciones entre entidades 410. Fuera de términos 56 y sin respuesta 25 pqrds. Corte feb 15-2022.</t>
  </si>
  <si>
    <t>Noviembre-2021: Trescientas sesenta y cuatro pqrds sin observaciones, de  cuatrocientos cincuenta y cuatro requerimientos evaluados. Fecha de corte 15/02/2022.</t>
  </si>
  <si>
    <t>Enero-2022: De las 806 atenciones realizadas a los ciudadanos en los SuperCADE en el mes de enero, 805 están calificadas como "excelente" y 1 como "buena".</t>
  </si>
  <si>
    <t>En el periodo del mes de enero 2022, no se recibieron solicitudes de aprobación de actividades no previstas, por lo tanto no fue necesario realizar mesas de trabajo de revisión, sobre este aspecto, en tal sentido se mantiene controlado este proceso.</t>
  </si>
  <si>
    <t>En el mes de enero 2022 se presentó el 100% de los informes financieros dentro de los términos legales vigentes a los entes de vigilancia y control. 1. Cuenta mensual Contraloría</t>
  </si>
  <si>
    <t>Porcentaje de avance en la ejecución de obras para ampliación y/o mejoramiento de infraestructura física recreativa y deportiva</t>
  </si>
  <si>
    <t>Para el mes de enero se obtuvo un resultado de avance del 99%, debido a la gestión que se ha realizado por parte del equipo de apoyo a la Supervisión, se realiza seguimiento al cumplimiento en la programación de obra y al cumplimiento en los componentes.</t>
  </si>
  <si>
    <t>Porcentaje de avance en la ejecución de proyectos de estudios y/o diseños para la ampliacion y/o mejora de infraestructura recreativa y deportiva</t>
  </si>
  <si>
    <t>En el mes de Enero, se evidencia que el avance en ejecución corresponde al 99.71%, en razón a 10 contratos en ejecución de los cuales 3 se encuentran suspendidos y 1 en proceso de liquidación.</t>
  </si>
  <si>
    <t>Porcentaje de estudios y/o diseños adelantados para la ampliación y/o mejora de nuevos escenarios en cumplimiento de las metas de proyecto de inversión.</t>
  </si>
  <si>
    <t>No. de Estudios y Diseños para la ampliación y/o mejoramiento/ No. De Estudios y Diseños programados en el proyecto de inversión * 100%.</t>
  </si>
  <si>
    <t>Porcentaje de parques y/o escenarios ampliados y/o mejorados en cumplimiento de la meta plan de desarrollo</t>
  </si>
  <si>
    <t>No. de escenarios deportivos ampliados y /o mejorados/No. Escenarios programados en el plan de desarrollo * 100%</t>
  </si>
  <si>
    <t>El mes de enero inicio con un total de 57 hallazgos abiertos en el aplicativo ISOLUCION. Como parte del resultado de seguimiento de la OCI, a la ejecución en el mes de enero, se observo lo siguiente: 1- Se reporto PMI nuevos a 13 hallazgos, quedando pendiente 4. 2- Se logro el cierre de 6 hallazgos. 2- Se realizó seguimiento a 80 acciones. * De las 80 acciones, se realizó el cierre efectivo de 9 acciones, que conllevaron al cierre de 6 hallazgos. Una vez se realizó el seguimiento el estado de los planes de mejoramiento fue:
1- 51 hallazgo abiertos; (4) sin plan de mejoramiento. 
2- 2 hallazgos con acciones Ineficaz. 
3- 71 acciones abiertas; (10) con fechas de compromiso vencidas y (61) con fechas vigentes.</t>
  </si>
  <si>
    <t>N.R</t>
  </si>
  <si>
    <t>La ejecución del PAC consolidado (vigencia, Reservas y Pasivos) para el mes de enero 2022, asciende a un 33.06% sobre los recursos programados. La Subdirección Técnica de Construcciones logro el 100%, seguido de la Subdirección Técnica de Recreación y Deporte ejecutando el 99.78% de ejecución vs lo programado de PAC. El PAC de la vigencia del período en medición ascendió al 25.18% de ejecución, mientras que el PAC de Reservas fue del 99.77% y para el periodo no se presento ni programación ni pagos de Pasivos Exigibles.</t>
  </si>
  <si>
    <t>Se viene recaudando lo concerniente a los prestamos de los parques y escenarios administrados por el IDRD.</t>
  </si>
  <si>
    <t>Bimensual</t>
  </si>
  <si>
    <t>% Cumplimiento 
Enero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</si>
</sst>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_(* #,##0_);_(* \(#,##0\);_(* &quot;-&quot;??_);_(@_)"/>
    <numFmt numFmtId="166" formatCode="#,##0_ ;\-#,##0\ "/>
    <numFmt numFmtId="167" formatCode="_-* #,##0_-;\-* #,##0_-;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b/>
      <sz val="14"/>
      <color theme="1"/>
      <name val="Calibri"/>
      <family val="2"/>
      <scheme val="minor"/>
    </font>
    <font>
      <sz val="11"/>
      <name val="Calibri"/>
      <family val="2"/>
      <scheme val="minor"/>
    </font>
    <font>
      <sz val="11"/>
      <color rgb="FFFFFFFF"/>
      <name val="Calibri"/>
      <family val="2"/>
      <scheme val="minor"/>
    </font>
    <font>
      <sz val="10"/>
      <name val="Arial"/>
      <family val="2"/>
    </font>
    <font>
      <sz val="11"/>
      <color theme="1"/>
      <name val="Calibri"/>
      <family val="2"/>
    </font>
    <font>
      <sz val="11"/>
      <color theme="1"/>
      <name val="Arial"/>
      <family val="2"/>
    </font>
    <font>
      <sz val="11"/>
      <color rgb="FFFF0000"/>
      <name val="Calibri"/>
      <family val="2"/>
      <scheme val="minor"/>
    </font>
    <font>
      <sz val="12"/>
      <color theme="1"/>
      <name val="Arial"/>
      <family val="2"/>
    </font>
    <font>
      <strike/>
      <sz val="12"/>
      <color theme="1"/>
      <name val="Arial"/>
      <family val="2"/>
    </font>
  </fonts>
  <fills count="3">
    <fill>
      <patternFill patternType="none"/>
    </fill>
    <fill>
      <patternFill patternType="gray125"/>
    </fill>
    <fill>
      <patternFill patternType="solid">
        <fgColor rgb="FFFFC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cellStyleXfs>
  <cellXfs count="57">
    <xf numFmtId="0" fontId="0" fillId="0" borderId="0" xfId="0"/>
    <xf numFmtId="10" fontId="0" fillId="0" borderId="1" xfId="2" applyNumberFormat="1" applyFont="1" applyFill="1" applyBorder="1" applyAlignment="1">
      <alignment horizontal="center" vertical="center" wrapText="1"/>
    </xf>
    <xf numFmtId="9" fontId="0" fillId="0" borderId="1" xfId="2" applyFont="1" applyFill="1" applyBorder="1" applyAlignment="1">
      <alignment horizontal="center" vertical="center"/>
    </xf>
    <xf numFmtId="0" fontId="0" fillId="0" borderId="1" xfId="0" applyFill="1" applyBorder="1" applyAlignment="1">
      <alignment horizontal="justify" vertical="center" wrapText="1"/>
    </xf>
    <xf numFmtId="0" fontId="0" fillId="0" borderId="1" xfId="0" applyFill="1" applyBorder="1" applyAlignment="1">
      <alignment horizontal="center" vertical="center" wrapText="1"/>
    </xf>
    <xf numFmtId="9" fontId="0" fillId="0" borderId="1" xfId="0" applyNumberFormat="1" applyFill="1" applyBorder="1" applyAlignment="1">
      <alignment horizontal="center" vertical="center"/>
    </xf>
    <xf numFmtId="0" fontId="0" fillId="0" borderId="0" xfId="0" applyFill="1"/>
    <xf numFmtId="0" fontId="0" fillId="0" borderId="1" xfId="0" applyFill="1" applyBorder="1" applyAlignment="1">
      <alignment horizontal="center" vertical="center"/>
    </xf>
    <xf numFmtId="0" fontId="2" fillId="0" borderId="0" xfId="0" applyFont="1" applyFill="1"/>
    <xf numFmtId="0" fontId="2" fillId="0" borderId="0" xfId="0" applyFont="1" applyFill="1" applyAlignment="1">
      <alignment vertical="center"/>
    </xf>
    <xf numFmtId="9" fontId="0" fillId="0" borderId="0" xfId="2" applyFont="1"/>
    <xf numFmtId="164" fontId="0" fillId="0" borderId="0" xfId="2" applyNumberFormat="1" applyFont="1"/>
    <xf numFmtId="0" fontId="2" fillId="2" borderId="0" xfId="0" applyFont="1" applyFill="1"/>
    <xf numFmtId="0" fontId="0" fillId="2" borderId="0" xfId="0" applyFill="1"/>
    <xf numFmtId="0" fontId="3" fillId="0" borderId="1" xfId="0" applyFont="1" applyFill="1" applyBorder="1" applyAlignment="1">
      <alignment horizontal="center" vertical="center"/>
    </xf>
    <xf numFmtId="0" fontId="0" fillId="0" borderId="0" xfId="0" applyFill="1" applyAlignment="1">
      <alignment horizontal="justify" vertical="center"/>
    </xf>
    <xf numFmtId="167" fontId="0" fillId="0" borderId="1" xfId="1" applyNumberFormat="1" applyFont="1" applyFill="1" applyBorder="1" applyAlignment="1">
      <alignment horizontal="center" vertical="center"/>
    </xf>
    <xf numFmtId="165" fontId="0" fillId="0" borderId="1" xfId="1" applyNumberFormat="1" applyFont="1" applyFill="1" applyBorder="1" applyAlignment="1">
      <alignment horizontal="center" vertical="center"/>
    </xf>
    <xf numFmtId="10" fontId="0" fillId="0" borderId="1" xfId="2" applyNumberFormat="1" applyFont="1" applyFill="1" applyBorder="1" applyAlignment="1">
      <alignment horizontal="center" vertical="center"/>
    </xf>
    <xf numFmtId="0" fontId="0" fillId="0" borderId="1" xfId="0" applyFill="1" applyBorder="1" applyAlignment="1">
      <alignment horizontal="justify" vertical="center"/>
    </xf>
    <xf numFmtId="9" fontId="0" fillId="0" borderId="1" xfId="0" applyNumberFormat="1" applyFill="1" applyBorder="1" applyAlignment="1">
      <alignment horizontal="center" vertical="center" wrapText="1"/>
    </xf>
    <xf numFmtId="1" fontId="0" fillId="0" borderId="1" xfId="0" applyNumberFormat="1" applyFill="1" applyBorder="1" applyAlignment="1">
      <alignment horizontal="center" vertical="center"/>
    </xf>
    <xf numFmtId="9" fontId="0" fillId="0" borderId="1" xfId="2"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164" fontId="0" fillId="0" borderId="1" xfId="2" applyNumberFormat="1" applyFont="1" applyFill="1" applyBorder="1" applyAlignment="1">
      <alignment horizontal="center" vertical="center"/>
    </xf>
    <xf numFmtId="9" fontId="0" fillId="0" borderId="1" xfId="2" applyFont="1" applyFill="1" applyBorder="1" applyAlignment="1">
      <alignment horizontal="center" vertical="center" wrapText="1"/>
    </xf>
    <xf numFmtId="0" fontId="10" fillId="0" borderId="0" xfId="0" applyFont="1" applyFill="1"/>
    <xf numFmtId="9" fontId="0" fillId="0" borderId="1" xfId="2" applyNumberFormat="1" applyFont="1" applyFill="1" applyBorder="1" applyAlignment="1">
      <alignment horizontal="center" vertical="center"/>
    </xf>
    <xf numFmtId="43" fontId="0" fillId="0" borderId="1" xfId="1" applyFont="1" applyFill="1" applyBorder="1" applyAlignment="1">
      <alignment horizontal="center" vertical="center"/>
    </xf>
    <xf numFmtId="0" fontId="0" fillId="0" borderId="7" xfId="0" applyFill="1" applyBorder="1" applyAlignment="1">
      <alignment horizontal="center" vertical="center" wrapText="1"/>
    </xf>
    <xf numFmtId="3" fontId="0" fillId="0" borderId="1" xfId="0" applyNumberFormat="1" applyFill="1" applyBorder="1" applyAlignment="1">
      <alignment horizontal="center" vertical="center" wrapText="1"/>
    </xf>
    <xf numFmtId="0" fontId="8" fillId="0" borderId="1" xfId="3" applyFont="1" applyFill="1" applyBorder="1" applyAlignment="1">
      <alignment horizontal="justify" vertical="center" wrapText="1"/>
    </xf>
    <xf numFmtId="0" fontId="0" fillId="0" borderId="7" xfId="0" applyFill="1" applyBorder="1" applyAlignment="1">
      <alignment horizontal="center" vertical="center"/>
    </xf>
    <xf numFmtId="0" fontId="0" fillId="0" borderId="1" xfId="2" applyNumberFormat="1" applyFont="1" applyFill="1" applyBorder="1" applyAlignment="1">
      <alignment horizontal="center" vertical="center"/>
    </xf>
    <xf numFmtId="0" fontId="11" fillId="0" borderId="0" xfId="0" applyFont="1"/>
    <xf numFmtId="0" fontId="2" fillId="0" borderId="0" xfId="0" applyFont="1"/>
    <xf numFmtId="3" fontId="0" fillId="0" borderId="1" xfId="1" applyNumberFormat="1" applyFont="1" applyFill="1" applyBorder="1" applyAlignment="1">
      <alignment horizontal="center" vertical="center"/>
    </xf>
    <xf numFmtId="166" fontId="0" fillId="0" borderId="1" xfId="1" applyNumberFormat="1" applyFont="1" applyFill="1" applyBorder="1" applyAlignment="1">
      <alignment horizontal="center" vertical="center"/>
    </xf>
    <xf numFmtId="0" fontId="0" fillId="0" borderId="0" xfId="0" applyFill="1" applyAlignment="1">
      <alignment horizontal="center" vertical="center"/>
    </xf>
    <xf numFmtId="9" fontId="0" fillId="0" borderId="1" xfId="1" applyNumberFormat="1" applyFont="1" applyFill="1" applyBorder="1" applyAlignment="1">
      <alignment horizontal="center" vertical="center"/>
    </xf>
    <xf numFmtId="0" fontId="0" fillId="0" borderId="1" xfId="0" applyFill="1" applyBorder="1" applyAlignment="1">
      <alignment horizontal="left" vertical="center" wrapText="1"/>
    </xf>
    <xf numFmtId="0" fontId="9" fillId="0" borderId="1" xfId="0" applyFont="1" applyFill="1" applyBorder="1" applyAlignment="1">
      <alignment horizontal="justify" vertical="center"/>
    </xf>
    <xf numFmtId="0" fontId="9" fillId="0" borderId="1" xfId="0" applyFont="1" applyFill="1" applyBorder="1" applyAlignment="1">
      <alignment horizontal="center" vertical="center"/>
    </xf>
    <xf numFmtId="9" fontId="9" fillId="0" borderId="1" xfId="0" applyNumberFormat="1" applyFont="1" applyFill="1" applyBorder="1" applyAlignment="1">
      <alignment horizontal="center" vertical="center"/>
    </xf>
    <xf numFmtId="167" fontId="0" fillId="0" borderId="1" xfId="1" applyNumberFormat="1" applyFont="1" applyFill="1" applyBorder="1" applyAlignment="1">
      <alignment horizontal="right" vertical="center"/>
    </xf>
    <xf numFmtId="167" fontId="0" fillId="0" borderId="1" xfId="1" applyNumberFormat="1" applyFont="1" applyFill="1" applyBorder="1" applyAlignment="1">
      <alignment horizontal="center" vertical="center" wrapText="1"/>
    </xf>
    <xf numFmtId="164" fontId="0" fillId="0" borderId="1" xfId="2" applyNumberFormat="1" applyFont="1" applyFill="1" applyBorder="1" applyAlignment="1">
      <alignment horizontal="center" vertical="center" wrapText="1"/>
    </xf>
    <xf numFmtId="165" fontId="0" fillId="0" borderId="1" xfId="1" applyNumberFormat="1" applyFont="1" applyFill="1" applyBorder="1" applyAlignment="1">
      <alignmen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cellXfs>
  <cellStyles count="4">
    <cellStyle name="Millares" xfId="1" builtinId="3"/>
    <cellStyle name="Normal" xfId="0" builtinId="0"/>
    <cellStyle name="Normal 2 3" xfId="3"/>
    <cellStyle name="Porcentaje" xfId="2" builtinId="5"/>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indicadores medidos - DICIEMBRE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37262075272265177"/>
          <c:y val="0.23190511219056567"/>
          <c:w val="0.33922328713435707"/>
          <c:h val="0.6590622343601894"/>
        </c:manualLayout>
      </c:layout>
      <c:pieChart>
        <c:varyColors val="1"/>
        <c:ser>
          <c:idx val="0"/>
          <c:order val="0"/>
          <c:explosion val="10"/>
          <c:dPt>
            <c:idx val="0"/>
            <c:bubble3D val="0"/>
            <c:spPr>
              <a:solidFill>
                <a:schemeClr val="accent1">
                  <a:shade val="76000"/>
                </a:schemeClr>
              </a:solidFill>
              <a:ln w="19050">
                <a:solidFill>
                  <a:schemeClr val="lt1"/>
                </a:solidFill>
              </a:ln>
              <a:effectLst/>
            </c:spPr>
            <c:extLst>
              <c:ext xmlns:c16="http://schemas.microsoft.com/office/drawing/2014/chart" uri="{C3380CC4-5D6E-409C-BE32-E72D297353CC}">
                <c16:uniqueId val="{00000001-A454-4315-9110-99B51CACC28E}"/>
              </c:ext>
            </c:extLst>
          </c:dPt>
          <c:dPt>
            <c:idx val="1"/>
            <c:bubble3D val="0"/>
            <c:spPr>
              <a:solidFill>
                <a:schemeClr val="accent1">
                  <a:tint val="77000"/>
                </a:schemeClr>
              </a:solidFill>
              <a:ln w="19050">
                <a:solidFill>
                  <a:schemeClr val="lt1"/>
                </a:solidFill>
              </a:ln>
              <a:effectLst/>
            </c:spPr>
            <c:extLst>
              <c:ext xmlns:c16="http://schemas.microsoft.com/office/drawing/2014/chart" uri="{C3380CC4-5D6E-409C-BE32-E72D297353CC}">
                <c16:uniqueId val="{00000003-A454-4315-9110-99B51CACC28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Hoja1!$A$3:$A$4</c:f>
              <c:strCache>
                <c:ptCount val="2"/>
                <c:pt idx="0">
                  <c:v>Indicadores de Gestión</c:v>
                </c:pt>
                <c:pt idx="1">
                  <c:v>Indicadores de riesgos de corrupción</c:v>
                </c:pt>
              </c:strCache>
            </c:strRef>
          </c:cat>
          <c:val>
            <c:numRef>
              <c:f>Hoja1!$B$3:$B$4</c:f>
              <c:numCache>
                <c:formatCode>General</c:formatCode>
                <c:ptCount val="2"/>
                <c:pt idx="0">
                  <c:v>71</c:v>
                </c:pt>
                <c:pt idx="1">
                  <c:v>25</c:v>
                </c:pt>
              </c:numCache>
            </c:numRef>
          </c:val>
          <c:extLst>
            <c:ext xmlns:c16="http://schemas.microsoft.com/office/drawing/2014/chart" uri="{C3380CC4-5D6E-409C-BE32-E72D297353CC}">
              <c16:uniqueId val="{00000000-F756-4F05-8A74-C69B8EAE69AC}"/>
            </c:ext>
          </c:extLst>
        </c:ser>
        <c:dLbls>
          <c:showLegendKey val="0"/>
          <c:showVal val="0"/>
          <c:showCatName val="0"/>
          <c:showSerName val="0"/>
          <c:showPercent val="1"/>
          <c:showBubbleSize val="0"/>
          <c:showLeaderLines val="1"/>
        </c:dLbls>
        <c:firstSliceAng val="0"/>
      </c:pieChart>
      <c:spPr>
        <a:noFill/>
        <a:ln>
          <a:noFill/>
        </a:ln>
        <a:effectLst/>
      </c:spPr>
    </c:plotArea>
    <c:legend>
      <c:legendPos val="t"/>
      <c:layout>
        <c:manualLayout>
          <c:xMode val="edge"/>
          <c:yMode val="edge"/>
          <c:x val="7.7848006555741617E-2"/>
          <c:y val="0.15876919413476528"/>
          <c:w val="0.86240353439982897"/>
          <c:h val="9.8901768301631166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Resultado indicadores DICIEMBRE 2021</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37CC-4260-BA7E-91C72DB21852}"/>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37CC-4260-BA7E-91C72DB21852}"/>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37CC-4260-BA7E-91C72DB2185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74</c:v>
                </c:pt>
                <c:pt idx="1">
                  <c:v>10</c:v>
                </c:pt>
                <c:pt idx="2">
                  <c:v>12</c:v>
                </c:pt>
              </c:numCache>
            </c:numRef>
          </c:val>
          <c:extLst>
            <c:ext xmlns:c16="http://schemas.microsoft.com/office/drawing/2014/chart" uri="{C3380CC4-5D6E-409C-BE32-E72D297353CC}">
              <c16:uniqueId val="{00000000-79A0-4550-9506-BD4783E5A0D9}"/>
            </c:ext>
          </c:extLst>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238125</xdr:colOff>
      <xdr:row>1</xdr:row>
      <xdr:rowOff>90487</xdr:rowOff>
    </xdr:from>
    <xdr:to>
      <xdr:col>8</xdr:col>
      <xdr:colOff>638175</xdr:colOff>
      <xdr:row>12</xdr:row>
      <xdr:rowOff>161925</xdr:rowOff>
    </xdr:to>
    <xdr:graphicFrame macro="">
      <xdr:nvGraphicFramePr>
        <xdr:cNvPr id="3" name="Gráfico 2">
          <a:extLst>
            <a:ext uri="{FF2B5EF4-FFF2-40B4-BE49-F238E27FC236}">
              <a16:creationId xmlns:a16="http://schemas.microsoft.com/office/drawing/2014/main" id="{EE1D06B0-D2F9-41D2-8480-6FD2515323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285750</xdr:colOff>
      <xdr:row>12</xdr:row>
      <xdr:rowOff>23811</xdr:rowOff>
    </xdr:from>
    <xdr:to>
      <xdr:col>10</xdr:col>
      <xdr:colOff>685800</xdr:colOff>
      <xdr:row>28</xdr:row>
      <xdr:rowOff>123824</xdr:rowOff>
    </xdr:to>
    <xdr:graphicFrame macro="">
      <xdr:nvGraphicFramePr>
        <xdr:cNvPr id="4" name="Gráfico 3">
          <a:extLst>
            <a:ext uri="{FF2B5EF4-FFF2-40B4-BE49-F238E27FC236}">
              <a16:creationId xmlns:a16="http://schemas.microsoft.com/office/drawing/2014/main" id="{5160EBCA-495B-4C5B-B4E0-EB75D3201D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solucion.idrd.gov.co/Isolucion4IDRD/Medicion/frmValorIndicador.aspx?Accion=Editar&amp;CodIndicador=MTYyMQ==" TargetMode="External"/><Relationship Id="rId7" Type="http://schemas.openxmlformats.org/officeDocument/2006/relationships/printerSettings" Target="../printerSettings/printerSettings1.bin"/><Relationship Id="rId2" Type="http://schemas.openxmlformats.org/officeDocument/2006/relationships/hyperlink" Target="https://isolucion.idrd.gov.co/Isolucion4IDRD/Medicion/frmValorIndicador.aspx?Accion=Editar&amp;CodIndicador=MTYxOQ==" TargetMode="External"/><Relationship Id="rId1" Type="http://schemas.openxmlformats.org/officeDocument/2006/relationships/hyperlink" Target="https://isolucion.idrd.gov.co/Isolucion4IDRD/Medicion/frmValorIndicador.aspx?Accion=Editar&amp;CodIndicador=MTYwNg==" TargetMode="External"/><Relationship Id="rId6" Type="http://schemas.openxmlformats.org/officeDocument/2006/relationships/hyperlink" Target="https://isolucion.idrd.gov.co/Isolucion4IDRD/Medicion/frmValorIndicador.aspx?Accion=Editar&amp;CodIndicador=MTYyMg==" TargetMode="External"/><Relationship Id="rId5" Type="http://schemas.openxmlformats.org/officeDocument/2006/relationships/hyperlink" Target="https://isolucion.idrd.gov.co/Isolucion4IDRD/Medicion/frmValorIndicador.aspx?Accion=Editar&amp;CodIndicador=MTYyNA==" TargetMode="External"/><Relationship Id="rId4" Type="http://schemas.openxmlformats.org/officeDocument/2006/relationships/hyperlink" Target="https://isolucion.idrd.gov.co/Isolucion4IDRD/Medicion/frmValorIndicador.aspx?Accion=Editar&amp;CodIndicador=MTYyM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L103"/>
  <sheetViews>
    <sheetView tabSelected="1" zoomScale="90" zoomScaleNormal="90" zoomScaleSheetLayoutView="50" workbookViewId="0">
      <selection activeCell="L85" sqref="L85"/>
    </sheetView>
  </sheetViews>
  <sheetFormatPr baseColWidth="10" defaultRowHeight="15" x14ac:dyDescent="0.25"/>
  <cols>
    <col min="1" max="1" width="22" style="15" customWidth="1"/>
    <col min="2" max="2" width="39.140625" style="6" customWidth="1"/>
    <col min="3" max="3" width="56.7109375" style="6" customWidth="1"/>
    <col min="4" max="4" width="13.28515625" style="6" customWidth="1"/>
    <col min="5" max="5" width="15" style="6" customWidth="1"/>
    <col min="6" max="6" width="11.42578125" style="6"/>
    <col min="7" max="7" width="19.7109375" style="6" customWidth="1"/>
    <col min="8" max="8" width="19.85546875" style="6" customWidth="1"/>
    <col min="9" max="9" width="22.7109375" style="6" customWidth="1"/>
    <col min="10" max="10" width="16.28515625" style="6" customWidth="1"/>
    <col min="11" max="11" width="69.28515625" style="6" customWidth="1"/>
    <col min="12" max="12" width="13.5703125" style="9" customWidth="1"/>
    <col min="13" max="16384" width="11.42578125" style="6"/>
  </cols>
  <sheetData>
    <row r="1" spans="1:12" ht="44.25" customHeight="1" x14ac:dyDescent="0.25">
      <c r="A1" s="53" t="s">
        <v>0</v>
      </c>
      <c r="B1" s="54" t="s">
        <v>1</v>
      </c>
      <c r="C1" s="54" t="s">
        <v>2</v>
      </c>
      <c r="D1" s="55" t="s">
        <v>3</v>
      </c>
      <c r="E1" s="54" t="s">
        <v>229</v>
      </c>
      <c r="F1" s="54" t="s">
        <v>4</v>
      </c>
      <c r="G1" s="48" t="s">
        <v>5</v>
      </c>
      <c r="H1" s="49"/>
      <c r="I1" s="50"/>
      <c r="J1" s="51" t="s">
        <v>292</v>
      </c>
      <c r="K1" s="52" t="s">
        <v>6</v>
      </c>
    </row>
    <row r="2" spans="1:12" ht="30.75" hidden="1" customHeight="1" x14ac:dyDescent="0.25">
      <c r="A2" s="53"/>
      <c r="B2" s="54"/>
      <c r="C2" s="54"/>
      <c r="D2" s="56"/>
      <c r="E2" s="54"/>
      <c r="F2" s="54"/>
      <c r="G2" s="14" t="s">
        <v>7</v>
      </c>
      <c r="H2" s="14" t="s">
        <v>8</v>
      </c>
      <c r="I2" s="14" t="s">
        <v>5</v>
      </c>
      <c r="J2" s="51"/>
      <c r="K2" s="52"/>
    </row>
    <row r="3" spans="1:12" ht="63" hidden="1" customHeight="1" x14ac:dyDescent="0.25">
      <c r="A3" s="19" t="s">
        <v>9</v>
      </c>
      <c r="B3" s="3" t="s">
        <v>10</v>
      </c>
      <c r="C3" s="23" t="s">
        <v>11</v>
      </c>
      <c r="D3" s="7" t="s">
        <v>12</v>
      </c>
      <c r="E3" s="7" t="s">
        <v>13</v>
      </c>
      <c r="F3" s="5">
        <v>1</v>
      </c>
      <c r="G3" s="7"/>
      <c r="H3" s="7"/>
      <c r="I3" s="2"/>
      <c r="J3" s="25"/>
      <c r="K3" s="3"/>
      <c r="L3" s="6"/>
    </row>
    <row r="4" spans="1:12" ht="81" hidden="1" customHeight="1" x14ac:dyDescent="0.25">
      <c r="A4" s="19" t="s">
        <v>14</v>
      </c>
      <c r="B4" s="3" t="s">
        <v>15</v>
      </c>
      <c r="C4" s="3" t="s">
        <v>16</v>
      </c>
      <c r="D4" s="7" t="s">
        <v>17</v>
      </c>
      <c r="E4" s="7" t="s">
        <v>18</v>
      </c>
      <c r="F4" s="5">
        <v>0.6</v>
      </c>
      <c r="G4" s="7"/>
      <c r="H4" s="7"/>
      <c r="I4" s="24"/>
      <c r="J4" s="25"/>
      <c r="K4" s="3"/>
      <c r="L4" s="26"/>
    </row>
    <row r="5" spans="1:12" ht="61.5" hidden="1" customHeight="1" x14ac:dyDescent="0.25">
      <c r="A5" s="19" t="s">
        <v>14</v>
      </c>
      <c r="B5" s="3" t="s">
        <v>19</v>
      </c>
      <c r="C5" s="3" t="s">
        <v>20</v>
      </c>
      <c r="D5" s="7" t="s">
        <v>17</v>
      </c>
      <c r="E5" s="7" t="s">
        <v>13</v>
      </c>
      <c r="F5" s="5">
        <v>1</v>
      </c>
      <c r="G5" s="7"/>
      <c r="H5" s="7"/>
      <c r="I5" s="2"/>
      <c r="J5" s="25"/>
      <c r="K5" s="3"/>
      <c r="L5" s="26"/>
    </row>
    <row r="6" spans="1:12" ht="47.25" hidden="1" customHeight="1" x14ac:dyDescent="0.25">
      <c r="A6" s="19" t="s">
        <v>14</v>
      </c>
      <c r="B6" s="3" t="s">
        <v>21</v>
      </c>
      <c r="C6" s="3" t="s">
        <v>22</v>
      </c>
      <c r="D6" s="7" t="s">
        <v>12</v>
      </c>
      <c r="E6" s="7" t="s">
        <v>13</v>
      </c>
      <c r="F6" s="5">
        <v>1</v>
      </c>
      <c r="G6" s="7"/>
      <c r="H6" s="7"/>
      <c r="I6" s="2"/>
      <c r="J6" s="25"/>
      <c r="K6" s="3"/>
      <c r="L6" s="26"/>
    </row>
    <row r="7" spans="1:12" ht="75" customHeight="1" x14ac:dyDescent="0.25">
      <c r="A7" s="19" t="s">
        <v>14</v>
      </c>
      <c r="B7" s="3" t="s">
        <v>23</v>
      </c>
      <c r="C7" s="3" t="s">
        <v>24</v>
      </c>
      <c r="D7" s="19" t="s">
        <v>25</v>
      </c>
      <c r="E7" s="7" t="s">
        <v>26</v>
      </c>
      <c r="F7" s="21">
        <v>0</v>
      </c>
      <c r="G7" s="7">
        <v>0</v>
      </c>
      <c r="H7" s="7">
        <v>0</v>
      </c>
      <c r="I7" s="4">
        <v>0</v>
      </c>
      <c r="J7" s="2">
        <v>1</v>
      </c>
      <c r="K7" s="3" t="s">
        <v>252</v>
      </c>
      <c r="L7" s="8"/>
    </row>
    <row r="8" spans="1:12" ht="144" hidden="1" customHeight="1" x14ac:dyDescent="0.25">
      <c r="A8" s="3" t="s">
        <v>27</v>
      </c>
      <c r="B8" s="3" t="s">
        <v>28</v>
      </c>
      <c r="C8" s="23" t="s">
        <v>29</v>
      </c>
      <c r="D8" s="4" t="s">
        <v>12</v>
      </c>
      <c r="E8" s="4" t="s">
        <v>13</v>
      </c>
      <c r="F8" s="5">
        <v>1</v>
      </c>
      <c r="G8" s="7"/>
      <c r="H8" s="7"/>
      <c r="I8" s="2"/>
      <c r="J8" s="1"/>
      <c r="K8" s="3"/>
      <c r="L8" s="6"/>
    </row>
    <row r="9" spans="1:12" ht="255" hidden="1" customHeight="1" x14ac:dyDescent="0.25">
      <c r="A9" s="3" t="s">
        <v>27</v>
      </c>
      <c r="B9" s="3" t="s">
        <v>30</v>
      </c>
      <c r="C9" s="3" t="s">
        <v>31</v>
      </c>
      <c r="D9" s="4" t="s">
        <v>17</v>
      </c>
      <c r="E9" s="4" t="s">
        <v>13</v>
      </c>
      <c r="F9" s="5">
        <v>0.9</v>
      </c>
      <c r="G9" s="7"/>
      <c r="H9" s="7"/>
      <c r="I9" s="2"/>
      <c r="J9" s="1"/>
      <c r="K9" s="3"/>
      <c r="L9" s="8"/>
    </row>
    <row r="10" spans="1:12" ht="179.25" customHeight="1" x14ac:dyDescent="0.25">
      <c r="A10" s="3" t="s">
        <v>27</v>
      </c>
      <c r="B10" s="3" t="s">
        <v>32</v>
      </c>
      <c r="C10" s="3" t="s">
        <v>33</v>
      </c>
      <c r="D10" s="4" t="s">
        <v>17</v>
      </c>
      <c r="E10" s="4" t="s">
        <v>26</v>
      </c>
      <c r="F10" s="5">
        <v>1</v>
      </c>
      <c r="G10" s="7">
        <v>80</v>
      </c>
      <c r="H10" s="7">
        <v>80</v>
      </c>
      <c r="I10" s="2">
        <f>G10/H10</f>
        <v>1</v>
      </c>
      <c r="J10" s="1">
        <f>I10/F10</f>
        <v>1</v>
      </c>
      <c r="K10" s="3" t="s">
        <v>287</v>
      </c>
      <c r="L10" s="6"/>
    </row>
    <row r="11" spans="1:12" ht="74.25" hidden="1" customHeight="1" x14ac:dyDescent="0.25">
      <c r="A11" s="3" t="s">
        <v>27</v>
      </c>
      <c r="B11" s="3" t="s">
        <v>34</v>
      </c>
      <c r="C11" s="3" t="s">
        <v>35</v>
      </c>
      <c r="D11" s="4" t="s">
        <v>25</v>
      </c>
      <c r="E11" s="4" t="s">
        <v>36</v>
      </c>
      <c r="F11" s="5">
        <v>1</v>
      </c>
      <c r="G11" s="7"/>
      <c r="H11" s="7"/>
      <c r="I11" s="2"/>
      <c r="J11" s="1"/>
      <c r="K11" s="3"/>
      <c r="L11" s="6"/>
    </row>
    <row r="12" spans="1:12" ht="70.5" hidden="1" customHeight="1" x14ac:dyDescent="0.25">
      <c r="A12" s="3" t="s">
        <v>27</v>
      </c>
      <c r="B12" s="3" t="s">
        <v>37</v>
      </c>
      <c r="C12" s="3" t="s">
        <v>38</v>
      </c>
      <c r="D12" s="4" t="s">
        <v>25</v>
      </c>
      <c r="E12" s="4" t="s">
        <v>18</v>
      </c>
      <c r="F12" s="36">
        <v>0</v>
      </c>
      <c r="G12" s="7"/>
      <c r="H12" s="7"/>
      <c r="I12" s="37"/>
      <c r="J12" s="25"/>
      <c r="K12" s="3"/>
      <c r="L12" s="6"/>
    </row>
    <row r="13" spans="1:12" ht="101.25" hidden="1" customHeight="1" x14ac:dyDescent="0.25">
      <c r="A13" s="3" t="s">
        <v>39</v>
      </c>
      <c r="B13" s="3" t="s">
        <v>272</v>
      </c>
      <c r="C13" s="3" t="s">
        <v>273</v>
      </c>
      <c r="D13" s="4" t="s">
        <v>40</v>
      </c>
      <c r="E13" s="4" t="s">
        <v>242</v>
      </c>
      <c r="F13" s="5">
        <v>1</v>
      </c>
      <c r="G13" s="7"/>
      <c r="H13" s="7"/>
      <c r="I13" s="2"/>
      <c r="J13" s="1"/>
      <c r="K13" s="3"/>
      <c r="L13" s="6"/>
    </row>
    <row r="14" spans="1:12" ht="163.5" hidden="1" customHeight="1" x14ac:dyDescent="0.25">
      <c r="A14" s="3" t="s">
        <v>39</v>
      </c>
      <c r="B14" s="3" t="s">
        <v>48</v>
      </c>
      <c r="C14" s="3" t="s">
        <v>46</v>
      </c>
      <c r="D14" s="4" t="s">
        <v>47</v>
      </c>
      <c r="E14" s="4" t="s">
        <v>18</v>
      </c>
      <c r="F14" s="5">
        <v>0</v>
      </c>
      <c r="G14" s="7"/>
      <c r="H14" s="7"/>
      <c r="I14" s="2"/>
      <c r="J14" s="33"/>
      <c r="K14" s="3"/>
      <c r="L14" s="6"/>
    </row>
    <row r="15" spans="1:12" ht="147.75" hidden="1" customHeight="1" x14ac:dyDescent="0.25">
      <c r="A15" s="3" t="s">
        <v>41</v>
      </c>
      <c r="B15" s="3" t="s">
        <v>42</v>
      </c>
      <c r="C15" s="3" t="s">
        <v>43</v>
      </c>
      <c r="D15" s="4" t="s">
        <v>40</v>
      </c>
      <c r="E15" s="4" t="s">
        <v>44</v>
      </c>
      <c r="F15" s="5">
        <v>0.95</v>
      </c>
      <c r="G15" s="7"/>
      <c r="H15" s="7"/>
      <c r="I15" s="2"/>
      <c r="J15" s="1"/>
      <c r="K15" s="3"/>
      <c r="L15" s="6"/>
    </row>
    <row r="16" spans="1:12" ht="241.5" hidden="1" customHeight="1" x14ac:dyDescent="0.25">
      <c r="A16" s="3" t="s">
        <v>41</v>
      </c>
      <c r="B16" s="3" t="s">
        <v>45</v>
      </c>
      <c r="C16" s="3" t="s">
        <v>46</v>
      </c>
      <c r="D16" s="4" t="s">
        <v>47</v>
      </c>
      <c r="E16" s="4" t="s">
        <v>18</v>
      </c>
      <c r="F16" s="5">
        <v>0</v>
      </c>
      <c r="G16" s="7"/>
      <c r="H16" s="7"/>
      <c r="I16" s="2"/>
      <c r="J16" s="2"/>
      <c r="K16" s="3"/>
      <c r="L16" s="6"/>
    </row>
    <row r="17" spans="1:12" ht="103.5" hidden="1" customHeight="1" x14ac:dyDescent="0.25">
      <c r="A17" s="3" t="s">
        <v>41</v>
      </c>
      <c r="B17" s="3" t="s">
        <v>49</v>
      </c>
      <c r="C17" s="3" t="s">
        <v>50</v>
      </c>
      <c r="D17" s="4" t="s">
        <v>25</v>
      </c>
      <c r="E17" s="4" t="s">
        <v>13</v>
      </c>
      <c r="F17" s="21">
        <v>0</v>
      </c>
      <c r="G17" s="7"/>
      <c r="H17" s="7"/>
      <c r="I17" s="5"/>
      <c r="J17" s="25"/>
      <c r="K17" s="3"/>
      <c r="L17" s="6"/>
    </row>
    <row r="18" spans="1:12" ht="78.75" hidden="1" customHeight="1" x14ac:dyDescent="0.25">
      <c r="A18" s="3" t="s">
        <v>51</v>
      </c>
      <c r="B18" s="3" t="s">
        <v>52</v>
      </c>
      <c r="C18" s="3" t="s">
        <v>53</v>
      </c>
      <c r="D18" s="4" t="s">
        <v>12</v>
      </c>
      <c r="E18" s="4" t="s">
        <v>13</v>
      </c>
      <c r="F18" s="5">
        <v>0.9</v>
      </c>
      <c r="G18" s="7"/>
      <c r="H18" s="7"/>
      <c r="I18" s="2"/>
      <c r="J18" s="22"/>
      <c r="K18" s="3"/>
      <c r="L18" s="8"/>
    </row>
    <row r="19" spans="1:12" ht="75" customHeight="1" x14ac:dyDescent="0.25">
      <c r="A19" s="3" t="s">
        <v>51</v>
      </c>
      <c r="B19" s="3" t="s">
        <v>54</v>
      </c>
      <c r="C19" s="3" t="s">
        <v>55</v>
      </c>
      <c r="D19" s="4" t="s">
        <v>12</v>
      </c>
      <c r="E19" s="4" t="s">
        <v>26</v>
      </c>
      <c r="F19" s="5">
        <v>0.8</v>
      </c>
      <c r="G19" s="4">
        <v>0</v>
      </c>
      <c r="H19" s="4">
        <v>0</v>
      </c>
      <c r="I19" s="2">
        <v>0</v>
      </c>
      <c r="J19" s="22">
        <v>1</v>
      </c>
      <c r="K19" s="3" t="s">
        <v>253</v>
      </c>
      <c r="L19" s="8"/>
    </row>
    <row r="20" spans="1:12" ht="116.25" customHeight="1" x14ac:dyDescent="0.25">
      <c r="A20" s="3" t="s">
        <v>51</v>
      </c>
      <c r="B20" s="23" t="s">
        <v>56</v>
      </c>
      <c r="C20" s="23" t="s">
        <v>57</v>
      </c>
      <c r="D20" s="4" t="s">
        <v>17</v>
      </c>
      <c r="E20" s="4" t="s">
        <v>26</v>
      </c>
      <c r="F20" s="5">
        <v>0.8</v>
      </c>
      <c r="G20" s="4">
        <v>35</v>
      </c>
      <c r="H20" s="4">
        <v>35</v>
      </c>
      <c r="I20" s="2">
        <f>G20/H20</f>
        <v>1</v>
      </c>
      <c r="J20" s="22">
        <f>I20/F20</f>
        <v>1.25</v>
      </c>
      <c r="K20" s="3" t="s">
        <v>254</v>
      </c>
      <c r="L20" s="8"/>
    </row>
    <row r="21" spans="1:12" ht="143.25" customHeight="1" x14ac:dyDescent="0.25">
      <c r="A21" s="3" t="s">
        <v>51</v>
      </c>
      <c r="B21" s="23" t="s">
        <v>58</v>
      </c>
      <c r="C21" s="3" t="s">
        <v>59</v>
      </c>
      <c r="D21" s="4" t="s">
        <v>17</v>
      </c>
      <c r="E21" s="4" t="s">
        <v>26</v>
      </c>
      <c r="F21" s="5">
        <v>0.6</v>
      </c>
      <c r="G21" s="4">
        <v>7</v>
      </c>
      <c r="H21" s="4">
        <v>7</v>
      </c>
      <c r="I21" s="2">
        <f>G21/H21</f>
        <v>1</v>
      </c>
      <c r="J21" s="22">
        <f>I21/F21</f>
        <v>1.6666666666666667</v>
      </c>
      <c r="K21" s="3" t="s">
        <v>255</v>
      </c>
      <c r="L21" s="8"/>
    </row>
    <row r="22" spans="1:12" ht="90.75" hidden="1" customHeight="1" x14ac:dyDescent="0.25">
      <c r="A22" s="3" t="s">
        <v>51</v>
      </c>
      <c r="B22" s="3" t="s">
        <v>60</v>
      </c>
      <c r="C22" s="3" t="s">
        <v>61</v>
      </c>
      <c r="D22" s="4" t="s">
        <v>25</v>
      </c>
      <c r="E22" s="4" t="s">
        <v>18</v>
      </c>
      <c r="F22" s="21">
        <v>0</v>
      </c>
      <c r="G22" s="7"/>
      <c r="H22" s="7"/>
      <c r="I22" s="7"/>
      <c r="J22" s="5"/>
      <c r="K22" s="3"/>
      <c r="L22" s="8"/>
    </row>
    <row r="23" spans="1:12" ht="135.75" hidden="1" customHeight="1" x14ac:dyDescent="0.25">
      <c r="A23" s="3" t="s">
        <v>51</v>
      </c>
      <c r="B23" s="3" t="s">
        <v>62</v>
      </c>
      <c r="C23" s="3" t="s">
        <v>63</v>
      </c>
      <c r="D23" s="4" t="s">
        <v>25</v>
      </c>
      <c r="E23" s="4" t="s">
        <v>18</v>
      </c>
      <c r="F23" s="21">
        <v>0</v>
      </c>
      <c r="G23" s="7"/>
      <c r="H23" s="7"/>
      <c r="I23" s="7"/>
      <c r="J23" s="5"/>
      <c r="K23" s="3"/>
      <c r="L23" s="8"/>
    </row>
    <row r="24" spans="1:12" ht="60" hidden="1" customHeight="1" x14ac:dyDescent="0.25">
      <c r="A24" s="3" t="s">
        <v>51</v>
      </c>
      <c r="B24" s="3" t="s">
        <v>64</v>
      </c>
      <c r="C24" s="3" t="s">
        <v>65</v>
      </c>
      <c r="D24" s="4" t="s">
        <v>25</v>
      </c>
      <c r="E24" s="4" t="s">
        <v>18</v>
      </c>
      <c r="F24" s="21">
        <v>0</v>
      </c>
      <c r="G24" s="7"/>
      <c r="H24" s="7"/>
      <c r="I24" s="7"/>
      <c r="J24" s="5"/>
      <c r="K24" s="3"/>
      <c r="L24" s="8"/>
    </row>
    <row r="25" spans="1:12" ht="90" hidden="1" customHeight="1" x14ac:dyDescent="0.25">
      <c r="A25" s="3" t="s">
        <v>51</v>
      </c>
      <c r="B25" s="3" t="s">
        <v>66</v>
      </c>
      <c r="C25" s="3" t="s">
        <v>67</v>
      </c>
      <c r="D25" s="4" t="s">
        <v>25</v>
      </c>
      <c r="E25" s="4" t="s">
        <v>18</v>
      </c>
      <c r="F25" s="21">
        <v>0</v>
      </c>
      <c r="G25" s="7"/>
      <c r="H25" s="7"/>
      <c r="I25" s="7"/>
      <c r="J25" s="5"/>
      <c r="K25" s="3"/>
      <c r="L25" s="8"/>
    </row>
    <row r="26" spans="1:12" ht="119.25" hidden="1" customHeight="1" x14ac:dyDescent="0.25">
      <c r="A26" s="3" t="s">
        <v>51</v>
      </c>
      <c r="B26" s="3" t="s">
        <v>68</v>
      </c>
      <c r="C26" s="3" t="s">
        <v>69</v>
      </c>
      <c r="D26" s="4" t="s">
        <v>25</v>
      </c>
      <c r="E26" s="4" t="s">
        <v>18</v>
      </c>
      <c r="F26" s="21">
        <v>0</v>
      </c>
      <c r="G26" s="7"/>
      <c r="H26" s="7"/>
      <c r="I26" s="7"/>
      <c r="J26" s="5"/>
      <c r="K26" s="3"/>
      <c r="L26" s="8"/>
    </row>
    <row r="27" spans="1:12" ht="120" customHeight="1" x14ac:dyDescent="0.25">
      <c r="A27" s="3" t="s">
        <v>70</v>
      </c>
      <c r="B27" s="3" t="s">
        <v>71</v>
      </c>
      <c r="C27" s="3" t="s">
        <v>72</v>
      </c>
      <c r="D27" s="4" t="s">
        <v>73</v>
      </c>
      <c r="E27" s="4" t="s">
        <v>26</v>
      </c>
      <c r="F27" s="5">
        <v>0.9</v>
      </c>
      <c r="G27" s="45">
        <v>5433803871</v>
      </c>
      <c r="H27" s="45">
        <v>38558138000</v>
      </c>
      <c r="I27" s="18">
        <f t="shared" ref="I27:I32" si="0">G27/H27</f>
        <v>0.14092495521956999</v>
      </c>
      <c r="J27" s="22">
        <f t="shared" ref="J27:J32" si="1">I27/F27</f>
        <v>0.15658328357729998</v>
      </c>
      <c r="K27" s="3" t="s">
        <v>268</v>
      </c>
      <c r="L27" s="6"/>
    </row>
    <row r="28" spans="1:12" ht="114.75" customHeight="1" x14ac:dyDescent="0.25">
      <c r="A28" s="3" t="s">
        <v>70</v>
      </c>
      <c r="B28" s="3" t="s">
        <v>74</v>
      </c>
      <c r="C28" s="3" t="s">
        <v>75</v>
      </c>
      <c r="D28" s="4" t="s">
        <v>73</v>
      </c>
      <c r="E28" s="4" t="s">
        <v>26</v>
      </c>
      <c r="F28" s="5">
        <v>0.95</v>
      </c>
      <c r="G28" s="30">
        <v>88589259157</v>
      </c>
      <c r="H28" s="30">
        <v>387081783000</v>
      </c>
      <c r="I28" s="18">
        <f t="shared" si="0"/>
        <v>0.22886444944633316</v>
      </c>
      <c r="J28" s="22">
        <f t="shared" si="1"/>
        <v>0.24090994678561387</v>
      </c>
      <c r="K28" s="3" t="s">
        <v>269</v>
      </c>
      <c r="L28" s="6"/>
    </row>
    <row r="29" spans="1:12" ht="170.25" customHeight="1" x14ac:dyDescent="0.25">
      <c r="A29" s="3" t="s">
        <v>70</v>
      </c>
      <c r="B29" s="3" t="s">
        <v>76</v>
      </c>
      <c r="C29" s="3" t="s">
        <v>77</v>
      </c>
      <c r="D29" s="4" t="s">
        <v>73</v>
      </c>
      <c r="E29" s="4" t="s">
        <v>26</v>
      </c>
      <c r="F29" s="5">
        <v>0.95</v>
      </c>
      <c r="G29" s="30">
        <v>2869949</v>
      </c>
      <c r="H29" s="30">
        <v>8681675</v>
      </c>
      <c r="I29" s="27">
        <f t="shared" si="0"/>
        <v>0.33057549378432155</v>
      </c>
      <c r="J29" s="22">
        <f t="shared" si="1"/>
        <v>0.34797420398349638</v>
      </c>
      <c r="K29" s="3" t="s">
        <v>289</v>
      </c>
      <c r="L29" s="6"/>
    </row>
    <row r="30" spans="1:12" ht="108" customHeight="1" x14ac:dyDescent="0.25">
      <c r="A30" s="3" t="s">
        <v>70</v>
      </c>
      <c r="B30" s="3" t="s">
        <v>78</v>
      </c>
      <c r="C30" s="23" t="s">
        <v>217</v>
      </c>
      <c r="D30" s="4" t="s">
        <v>12</v>
      </c>
      <c r="E30" s="4" t="s">
        <v>26</v>
      </c>
      <c r="F30" s="5">
        <v>1</v>
      </c>
      <c r="G30" s="4">
        <v>13</v>
      </c>
      <c r="H30" s="4">
        <v>13</v>
      </c>
      <c r="I30" s="27">
        <f t="shared" si="0"/>
        <v>1</v>
      </c>
      <c r="J30" s="22">
        <f t="shared" si="1"/>
        <v>1</v>
      </c>
      <c r="K30" s="3" t="s">
        <v>267</v>
      </c>
      <c r="L30" s="6"/>
    </row>
    <row r="31" spans="1:12" ht="66.75" customHeight="1" x14ac:dyDescent="0.25">
      <c r="A31" s="3" t="s">
        <v>70</v>
      </c>
      <c r="B31" s="3" t="s">
        <v>79</v>
      </c>
      <c r="C31" s="3" t="s">
        <v>80</v>
      </c>
      <c r="D31" s="4" t="s">
        <v>12</v>
      </c>
      <c r="E31" s="4" t="s">
        <v>26</v>
      </c>
      <c r="F31" s="5">
        <v>1</v>
      </c>
      <c r="G31" s="4">
        <v>20</v>
      </c>
      <c r="H31" s="4">
        <v>20</v>
      </c>
      <c r="I31" s="27">
        <f t="shared" si="0"/>
        <v>1</v>
      </c>
      <c r="J31" s="22">
        <f t="shared" si="1"/>
        <v>1</v>
      </c>
      <c r="K31" s="3" t="s">
        <v>266</v>
      </c>
      <c r="L31" s="6"/>
    </row>
    <row r="32" spans="1:12" ht="72.75" customHeight="1" x14ac:dyDescent="0.25">
      <c r="A32" s="3" t="s">
        <v>70</v>
      </c>
      <c r="B32" s="3" t="s">
        <v>81</v>
      </c>
      <c r="C32" s="3" t="s">
        <v>82</v>
      </c>
      <c r="D32" s="4" t="s">
        <v>12</v>
      </c>
      <c r="E32" s="4" t="s">
        <v>212</v>
      </c>
      <c r="F32" s="5">
        <v>1</v>
      </c>
      <c r="G32" s="4">
        <v>60</v>
      </c>
      <c r="H32" s="4">
        <v>60</v>
      </c>
      <c r="I32" s="27">
        <f t="shared" si="0"/>
        <v>1</v>
      </c>
      <c r="J32" s="22">
        <f t="shared" si="1"/>
        <v>1</v>
      </c>
      <c r="K32" s="3" t="s">
        <v>270</v>
      </c>
      <c r="L32" s="29"/>
    </row>
    <row r="33" spans="1:12" ht="66.75" hidden="1" customHeight="1" x14ac:dyDescent="0.25">
      <c r="A33" s="3" t="s">
        <v>70</v>
      </c>
      <c r="B33" s="3" t="s">
        <v>83</v>
      </c>
      <c r="C33" s="3" t="s">
        <v>84</v>
      </c>
      <c r="D33" s="4" t="s">
        <v>12</v>
      </c>
      <c r="E33" s="4" t="s">
        <v>243</v>
      </c>
      <c r="F33" s="5">
        <v>0.95</v>
      </c>
      <c r="G33" s="7"/>
      <c r="H33" s="7"/>
      <c r="I33" s="2"/>
      <c r="J33" s="1"/>
      <c r="K33" s="3"/>
      <c r="L33" s="6"/>
    </row>
    <row r="34" spans="1:12" ht="151.5" customHeight="1" x14ac:dyDescent="0.25">
      <c r="A34" s="3" t="s">
        <v>70</v>
      </c>
      <c r="B34" s="3" t="s">
        <v>85</v>
      </c>
      <c r="C34" s="3" t="s">
        <v>86</v>
      </c>
      <c r="D34" s="4" t="s">
        <v>12</v>
      </c>
      <c r="E34" s="4" t="s">
        <v>26</v>
      </c>
      <c r="F34" s="5">
        <v>1</v>
      </c>
      <c r="G34" s="4">
        <v>1</v>
      </c>
      <c r="H34" s="4">
        <v>1</v>
      </c>
      <c r="I34" s="25">
        <f>G34/H34</f>
        <v>1</v>
      </c>
      <c r="J34" s="20">
        <f>I34/F34</f>
        <v>1</v>
      </c>
      <c r="K34" s="3" t="s">
        <v>278</v>
      </c>
      <c r="L34" s="29"/>
    </row>
    <row r="35" spans="1:12" ht="92.25" customHeight="1" x14ac:dyDescent="0.25">
      <c r="A35" s="3" t="s">
        <v>70</v>
      </c>
      <c r="B35" s="3" t="s">
        <v>87</v>
      </c>
      <c r="C35" s="3" t="s">
        <v>88</v>
      </c>
      <c r="D35" s="4" t="s">
        <v>12</v>
      </c>
      <c r="E35" s="4" t="s">
        <v>228</v>
      </c>
      <c r="F35" s="5">
        <v>0.9</v>
      </c>
      <c r="G35" s="4" t="s">
        <v>288</v>
      </c>
      <c r="H35" s="4" t="s">
        <v>288</v>
      </c>
      <c r="I35" s="4" t="s">
        <v>288</v>
      </c>
      <c r="J35" s="4" t="s">
        <v>288</v>
      </c>
      <c r="K35" s="3"/>
      <c r="L35" s="29"/>
    </row>
    <row r="36" spans="1:12" ht="97.5" hidden="1" customHeight="1" x14ac:dyDescent="0.25">
      <c r="A36" s="3" t="s">
        <v>70</v>
      </c>
      <c r="B36" s="3" t="s">
        <v>206</v>
      </c>
      <c r="C36" s="3" t="s">
        <v>208</v>
      </c>
      <c r="D36" s="4" t="s">
        <v>25</v>
      </c>
      <c r="E36" s="4" t="s">
        <v>209</v>
      </c>
      <c r="F36" s="21">
        <v>0</v>
      </c>
      <c r="G36" s="38"/>
      <c r="H36" s="4"/>
      <c r="I36" s="24"/>
      <c r="J36" s="1"/>
      <c r="K36" s="3"/>
      <c r="L36" s="6"/>
    </row>
    <row r="37" spans="1:12" ht="99.75" customHeight="1" x14ac:dyDescent="0.25">
      <c r="A37" s="3" t="s">
        <v>70</v>
      </c>
      <c r="B37" s="3" t="s">
        <v>207</v>
      </c>
      <c r="C37" s="3" t="s">
        <v>211</v>
      </c>
      <c r="D37" s="4" t="s">
        <v>25</v>
      </c>
      <c r="E37" s="4" t="s">
        <v>212</v>
      </c>
      <c r="F37" s="21">
        <v>0</v>
      </c>
      <c r="G37" s="4" t="s">
        <v>288</v>
      </c>
      <c r="H37" s="4" t="s">
        <v>288</v>
      </c>
      <c r="I37" s="4" t="s">
        <v>288</v>
      </c>
      <c r="J37" s="4" t="s">
        <v>288</v>
      </c>
      <c r="K37" s="3"/>
      <c r="L37" s="29"/>
    </row>
    <row r="38" spans="1:12" ht="72.75" customHeight="1" x14ac:dyDescent="0.25">
      <c r="A38" s="3" t="s">
        <v>70</v>
      </c>
      <c r="B38" s="3" t="s">
        <v>210</v>
      </c>
      <c r="C38" s="3" t="s">
        <v>213</v>
      </c>
      <c r="D38" s="4" t="s">
        <v>25</v>
      </c>
      <c r="E38" s="4" t="s">
        <v>212</v>
      </c>
      <c r="F38" s="21">
        <v>0</v>
      </c>
      <c r="G38" s="4" t="s">
        <v>288</v>
      </c>
      <c r="H38" s="4" t="s">
        <v>288</v>
      </c>
      <c r="I38" s="4" t="s">
        <v>288</v>
      </c>
      <c r="J38" s="4" t="s">
        <v>288</v>
      </c>
      <c r="K38" s="3"/>
      <c r="L38" s="29"/>
    </row>
    <row r="39" spans="1:12" ht="72.75" customHeight="1" x14ac:dyDescent="0.25">
      <c r="A39" s="3" t="s">
        <v>70</v>
      </c>
      <c r="B39" s="3" t="s">
        <v>214</v>
      </c>
      <c r="C39" s="3" t="s">
        <v>215</v>
      </c>
      <c r="D39" s="4" t="s">
        <v>25</v>
      </c>
      <c r="E39" s="4" t="s">
        <v>236</v>
      </c>
      <c r="F39" s="21">
        <v>0</v>
      </c>
      <c r="G39" s="4" t="s">
        <v>288</v>
      </c>
      <c r="H39" s="4" t="s">
        <v>288</v>
      </c>
      <c r="I39" s="4" t="s">
        <v>288</v>
      </c>
      <c r="J39" s="4" t="s">
        <v>288</v>
      </c>
      <c r="K39" s="3"/>
      <c r="L39" s="6"/>
    </row>
    <row r="40" spans="1:12" ht="173.25" customHeight="1" x14ac:dyDescent="0.25">
      <c r="A40" s="3" t="s">
        <v>89</v>
      </c>
      <c r="B40" s="3" t="s">
        <v>90</v>
      </c>
      <c r="C40" s="3" t="s">
        <v>91</v>
      </c>
      <c r="D40" s="7" t="s">
        <v>17</v>
      </c>
      <c r="E40" s="7" t="s">
        <v>26</v>
      </c>
      <c r="F40" s="5">
        <v>0.8</v>
      </c>
      <c r="G40" s="4">
        <v>1</v>
      </c>
      <c r="H40" s="4">
        <v>37</v>
      </c>
      <c r="I40" s="24">
        <f>G40/H40</f>
        <v>2.7027027027027029E-2</v>
      </c>
      <c r="J40" s="46">
        <f>I40/F40</f>
        <v>3.3783783783783786E-2</v>
      </c>
      <c r="K40" s="3" t="s">
        <v>265</v>
      </c>
      <c r="L40" s="6"/>
    </row>
    <row r="41" spans="1:12" ht="199.5" customHeight="1" x14ac:dyDescent="0.25">
      <c r="A41" s="3" t="s">
        <v>89</v>
      </c>
      <c r="B41" s="3" t="s">
        <v>92</v>
      </c>
      <c r="C41" s="3" t="s">
        <v>93</v>
      </c>
      <c r="D41" s="7" t="s">
        <v>17</v>
      </c>
      <c r="E41" s="7" t="s">
        <v>26</v>
      </c>
      <c r="F41" s="5">
        <v>1</v>
      </c>
      <c r="G41" s="4">
        <v>11</v>
      </c>
      <c r="H41" s="4">
        <v>11</v>
      </c>
      <c r="I41" s="27">
        <f>G41/H41</f>
        <v>1</v>
      </c>
      <c r="J41" s="22">
        <f>I41/F41</f>
        <v>1</v>
      </c>
      <c r="K41" s="3" t="s">
        <v>264</v>
      </c>
      <c r="L41" s="6"/>
    </row>
    <row r="42" spans="1:12" ht="241.5" customHeight="1" x14ac:dyDescent="0.25">
      <c r="A42" s="3" t="s">
        <v>89</v>
      </c>
      <c r="B42" s="3" t="s">
        <v>94</v>
      </c>
      <c r="C42" s="3" t="s">
        <v>95</v>
      </c>
      <c r="D42" s="19" t="s">
        <v>25</v>
      </c>
      <c r="E42" s="19" t="s">
        <v>26</v>
      </c>
      <c r="F42" s="21">
        <v>0</v>
      </c>
      <c r="G42" s="4">
        <v>0</v>
      </c>
      <c r="H42" s="4">
        <v>0</v>
      </c>
      <c r="I42" s="4">
        <v>0</v>
      </c>
      <c r="J42" s="22">
        <v>1</v>
      </c>
      <c r="K42" s="3" t="s">
        <v>263</v>
      </c>
      <c r="L42" s="8"/>
    </row>
    <row r="43" spans="1:12" ht="72" customHeight="1" x14ac:dyDescent="0.25">
      <c r="A43" s="3" t="s">
        <v>96</v>
      </c>
      <c r="B43" s="3" t="s">
        <v>97</v>
      </c>
      <c r="C43" s="3" t="s">
        <v>98</v>
      </c>
      <c r="D43" s="7" t="s">
        <v>12</v>
      </c>
      <c r="E43" s="7" t="s">
        <v>26</v>
      </c>
      <c r="F43" s="5">
        <v>1</v>
      </c>
      <c r="G43" s="4">
        <v>377</v>
      </c>
      <c r="H43" s="4">
        <v>458</v>
      </c>
      <c r="I43" s="25">
        <f>G43/H43</f>
        <v>0.82314410480349343</v>
      </c>
      <c r="J43" s="20">
        <f>I43/F43</f>
        <v>0.82314410480349343</v>
      </c>
      <c r="K43" s="3" t="s">
        <v>274</v>
      </c>
      <c r="L43" s="8"/>
    </row>
    <row r="44" spans="1:12" ht="59.25" customHeight="1" x14ac:dyDescent="0.25">
      <c r="A44" s="3" t="s">
        <v>96</v>
      </c>
      <c r="B44" s="3" t="s">
        <v>99</v>
      </c>
      <c r="C44" s="3" t="s">
        <v>100</v>
      </c>
      <c r="D44" s="4" t="s">
        <v>40</v>
      </c>
      <c r="E44" s="7" t="s">
        <v>26</v>
      </c>
      <c r="F44" s="5">
        <v>0.95</v>
      </c>
      <c r="G44" s="4">
        <v>806</v>
      </c>
      <c r="H44" s="4">
        <v>806</v>
      </c>
      <c r="I44" s="25">
        <f>G44/H44</f>
        <v>1</v>
      </c>
      <c r="J44" s="20">
        <f>I44/F44</f>
        <v>1.0526315789473684</v>
      </c>
      <c r="K44" s="3" t="s">
        <v>276</v>
      </c>
      <c r="L44" s="8"/>
    </row>
    <row r="45" spans="1:12" ht="54.75" hidden="1" customHeight="1" x14ac:dyDescent="0.25">
      <c r="A45" s="3" t="s">
        <v>96</v>
      </c>
      <c r="B45" s="3" t="s">
        <v>231</v>
      </c>
      <c r="C45" s="3" t="s">
        <v>232</v>
      </c>
      <c r="D45" s="7" t="s">
        <v>17</v>
      </c>
      <c r="E45" s="7" t="s">
        <v>13</v>
      </c>
      <c r="F45" s="5">
        <v>1</v>
      </c>
      <c r="G45" s="4"/>
      <c r="H45" s="4"/>
      <c r="I45" s="4"/>
      <c r="J45" s="4"/>
      <c r="K45" s="3"/>
      <c r="L45" s="8"/>
    </row>
    <row r="46" spans="1:12" ht="62.25" customHeight="1" x14ac:dyDescent="0.25">
      <c r="A46" s="3" t="s">
        <v>96</v>
      </c>
      <c r="B46" s="3" t="s">
        <v>233</v>
      </c>
      <c r="C46" s="3" t="s">
        <v>234</v>
      </c>
      <c r="D46" s="7" t="s">
        <v>17</v>
      </c>
      <c r="E46" s="7" t="s">
        <v>26</v>
      </c>
      <c r="F46" s="5">
        <v>0.8</v>
      </c>
      <c r="G46" s="4">
        <v>364</v>
      </c>
      <c r="H46" s="4">
        <v>454</v>
      </c>
      <c r="I46" s="46">
        <f>G46/H46</f>
        <v>0.80176211453744495</v>
      </c>
      <c r="J46" s="20">
        <f>I46/F46</f>
        <v>1.0022026431718061</v>
      </c>
      <c r="K46" s="3" t="s">
        <v>275</v>
      </c>
      <c r="L46" s="8"/>
    </row>
    <row r="47" spans="1:12" ht="67.5" hidden="1" customHeight="1" x14ac:dyDescent="0.25">
      <c r="A47" s="3" t="s">
        <v>101</v>
      </c>
      <c r="B47" s="3" t="s">
        <v>102</v>
      </c>
      <c r="C47" s="3" t="s">
        <v>103</v>
      </c>
      <c r="D47" s="7" t="s">
        <v>17</v>
      </c>
      <c r="E47" s="7" t="s">
        <v>44</v>
      </c>
      <c r="F47" s="5">
        <v>0.7</v>
      </c>
      <c r="G47" s="7"/>
      <c r="H47" s="7"/>
      <c r="I47" s="2"/>
      <c r="J47" s="22"/>
      <c r="K47" s="3"/>
      <c r="L47" s="6"/>
    </row>
    <row r="48" spans="1:12" ht="59.25" hidden="1" customHeight="1" x14ac:dyDescent="0.25">
      <c r="A48" s="3" t="s">
        <v>101</v>
      </c>
      <c r="B48" s="3" t="s">
        <v>104</v>
      </c>
      <c r="C48" s="3" t="s">
        <v>105</v>
      </c>
      <c r="D48" s="7" t="s">
        <v>17</v>
      </c>
      <c r="E48" s="7" t="s">
        <v>242</v>
      </c>
      <c r="F48" s="5">
        <v>0.65</v>
      </c>
      <c r="G48" s="7"/>
      <c r="H48" s="7"/>
      <c r="I48" s="2"/>
      <c r="J48" s="1"/>
      <c r="K48" s="3"/>
      <c r="L48" s="6"/>
    </row>
    <row r="49" spans="1:12" ht="112.5" customHeight="1" x14ac:dyDescent="0.25">
      <c r="A49" s="3" t="s">
        <v>101</v>
      </c>
      <c r="B49" s="3" t="s">
        <v>106</v>
      </c>
      <c r="C49" s="3" t="s">
        <v>107</v>
      </c>
      <c r="D49" s="7" t="s">
        <v>73</v>
      </c>
      <c r="E49" s="7" t="s">
        <v>26</v>
      </c>
      <c r="F49" s="5">
        <v>0.9</v>
      </c>
      <c r="G49" s="4">
        <v>742.38</v>
      </c>
      <c r="H49" s="4">
        <v>744</v>
      </c>
      <c r="I49" s="24">
        <f>G49/H49</f>
        <v>0.99782258064516127</v>
      </c>
      <c r="J49" s="22">
        <f>I49/F50</f>
        <v>1.1086917562724015</v>
      </c>
      <c r="K49" s="3" t="s">
        <v>261</v>
      </c>
      <c r="L49" s="6"/>
    </row>
    <row r="50" spans="1:12" ht="70.5" customHeight="1" x14ac:dyDescent="0.25">
      <c r="A50" s="3" t="s">
        <v>101</v>
      </c>
      <c r="B50" s="3" t="s">
        <v>108</v>
      </c>
      <c r="C50" s="3" t="s">
        <v>109</v>
      </c>
      <c r="D50" s="7" t="s">
        <v>73</v>
      </c>
      <c r="E50" s="7" t="s">
        <v>26</v>
      </c>
      <c r="F50" s="5">
        <v>0.9</v>
      </c>
      <c r="G50" s="7">
        <v>744</v>
      </c>
      <c r="H50" s="7">
        <v>744</v>
      </c>
      <c r="I50" s="24">
        <f>G50/H50</f>
        <v>1</v>
      </c>
      <c r="J50" s="22">
        <f>I50/F49</f>
        <v>1.1111111111111112</v>
      </c>
      <c r="K50" s="3" t="s">
        <v>238</v>
      </c>
      <c r="L50" s="6"/>
    </row>
    <row r="51" spans="1:12" ht="123.75" customHeight="1" x14ac:dyDescent="0.25">
      <c r="A51" s="3" t="s">
        <v>101</v>
      </c>
      <c r="B51" s="3" t="s">
        <v>110</v>
      </c>
      <c r="C51" s="3" t="s">
        <v>111</v>
      </c>
      <c r="D51" s="7" t="s">
        <v>12</v>
      </c>
      <c r="E51" s="7" t="s">
        <v>26</v>
      </c>
      <c r="F51" s="5">
        <v>0.9</v>
      </c>
      <c r="G51" s="7">
        <v>2048</v>
      </c>
      <c r="H51" s="7">
        <v>2049</v>
      </c>
      <c r="I51" s="24">
        <f>G51/H51</f>
        <v>0.99951195705222062</v>
      </c>
      <c r="J51" s="22">
        <f>I51/F50</f>
        <v>1.1105688411691339</v>
      </c>
      <c r="K51" s="3" t="s">
        <v>262</v>
      </c>
      <c r="L51" s="6"/>
    </row>
    <row r="52" spans="1:12" ht="108" hidden="1" customHeight="1" x14ac:dyDescent="0.25">
      <c r="A52" s="3" t="s">
        <v>101</v>
      </c>
      <c r="B52" s="3" t="s">
        <v>112</v>
      </c>
      <c r="C52" s="3" t="s">
        <v>113</v>
      </c>
      <c r="D52" s="7" t="s">
        <v>17</v>
      </c>
      <c r="E52" s="7" t="s">
        <v>13</v>
      </c>
      <c r="F52" s="5">
        <v>1</v>
      </c>
      <c r="G52" s="4"/>
      <c r="H52" s="4"/>
      <c r="I52" s="24"/>
      <c r="J52" s="22"/>
      <c r="K52" s="3"/>
      <c r="L52" s="6"/>
    </row>
    <row r="53" spans="1:12" ht="75.75" hidden="1" customHeight="1" x14ac:dyDescent="0.25">
      <c r="A53" s="3" t="s">
        <v>101</v>
      </c>
      <c r="B53" s="3" t="s">
        <v>218</v>
      </c>
      <c r="C53" s="3" t="s">
        <v>114</v>
      </c>
      <c r="D53" s="19" t="s">
        <v>25</v>
      </c>
      <c r="E53" s="7" t="s">
        <v>18</v>
      </c>
      <c r="F53" s="21">
        <v>0</v>
      </c>
      <c r="G53" s="4"/>
      <c r="H53" s="4"/>
      <c r="I53" s="39"/>
      <c r="J53" s="1"/>
      <c r="K53" s="3"/>
      <c r="L53" s="8"/>
    </row>
    <row r="54" spans="1:12" ht="60" hidden="1" customHeight="1" x14ac:dyDescent="0.25">
      <c r="A54" s="19" t="s">
        <v>115</v>
      </c>
      <c r="B54" s="3" t="s">
        <v>116</v>
      </c>
      <c r="C54" s="3" t="s">
        <v>117</v>
      </c>
      <c r="D54" s="7" t="s">
        <v>17</v>
      </c>
      <c r="E54" s="7" t="s">
        <v>44</v>
      </c>
      <c r="F54" s="5">
        <v>0.9</v>
      </c>
      <c r="G54" s="28"/>
      <c r="H54" s="7"/>
      <c r="I54" s="27"/>
      <c r="J54" s="1"/>
      <c r="K54" s="3"/>
      <c r="L54" s="6"/>
    </row>
    <row r="55" spans="1:12" ht="62.25" hidden="1" customHeight="1" x14ac:dyDescent="0.25">
      <c r="A55" s="19" t="s">
        <v>115</v>
      </c>
      <c r="B55" s="3" t="s">
        <v>118</v>
      </c>
      <c r="C55" s="3" t="s">
        <v>119</v>
      </c>
      <c r="D55" s="7" t="s">
        <v>17</v>
      </c>
      <c r="E55" s="7" t="s">
        <v>18</v>
      </c>
      <c r="F55" s="5">
        <v>0.8</v>
      </c>
      <c r="G55" s="7"/>
      <c r="H55" s="7"/>
      <c r="I55" s="27"/>
      <c r="J55" s="22"/>
      <c r="K55" s="3"/>
      <c r="L55" s="6"/>
    </row>
    <row r="56" spans="1:12" ht="60" hidden="1" customHeight="1" x14ac:dyDescent="0.25">
      <c r="A56" s="19" t="s">
        <v>115</v>
      </c>
      <c r="B56" s="3" t="s">
        <v>120</v>
      </c>
      <c r="C56" s="3" t="s">
        <v>121</v>
      </c>
      <c r="D56" s="7" t="s">
        <v>17</v>
      </c>
      <c r="E56" s="7" t="s">
        <v>18</v>
      </c>
      <c r="F56" s="5">
        <v>0.8</v>
      </c>
      <c r="G56" s="7"/>
      <c r="H56" s="7"/>
      <c r="I56" s="27"/>
      <c r="J56" s="22"/>
      <c r="K56" s="3"/>
      <c r="L56" s="6"/>
    </row>
    <row r="57" spans="1:12" ht="88.5" hidden="1" customHeight="1" x14ac:dyDescent="0.25">
      <c r="A57" s="19" t="s">
        <v>115</v>
      </c>
      <c r="B57" s="3" t="s">
        <v>122</v>
      </c>
      <c r="C57" s="3" t="s">
        <v>123</v>
      </c>
      <c r="D57" s="7" t="s">
        <v>17</v>
      </c>
      <c r="E57" s="7" t="s">
        <v>13</v>
      </c>
      <c r="F57" s="5">
        <v>0.95</v>
      </c>
      <c r="G57" s="7"/>
      <c r="H57" s="7"/>
      <c r="I57" s="27"/>
      <c r="J57" s="1"/>
      <c r="K57" s="3"/>
      <c r="L57" s="6"/>
    </row>
    <row r="58" spans="1:12" ht="169.5" hidden="1" customHeight="1" x14ac:dyDescent="0.25">
      <c r="A58" s="19" t="s">
        <v>115</v>
      </c>
      <c r="B58" s="3" t="s">
        <v>124</v>
      </c>
      <c r="C58" s="3" t="s">
        <v>125</v>
      </c>
      <c r="D58" s="7" t="s">
        <v>17</v>
      </c>
      <c r="E58" s="4" t="s">
        <v>258</v>
      </c>
      <c r="F58" s="5">
        <v>0.8</v>
      </c>
      <c r="G58" s="7"/>
      <c r="H58" s="7"/>
      <c r="I58" s="2"/>
      <c r="J58" s="1"/>
      <c r="K58" s="3"/>
      <c r="L58" s="6"/>
    </row>
    <row r="59" spans="1:12" ht="216" hidden="1" customHeight="1" x14ac:dyDescent="0.25">
      <c r="A59" s="19" t="s">
        <v>115</v>
      </c>
      <c r="B59" s="3" t="s">
        <v>219</v>
      </c>
      <c r="C59" s="3" t="s">
        <v>126</v>
      </c>
      <c r="D59" s="7" t="s">
        <v>17</v>
      </c>
      <c r="E59" s="7" t="s">
        <v>18</v>
      </c>
      <c r="F59" s="5">
        <v>1</v>
      </c>
      <c r="G59" s="7"/>
      <c r="H59" s="7"/>
      <c r="I59" s="2"/>
      <c r="J59" s="1"/>
      <c r="K59" s="3"/>
      <c r="L59" s="6"/>
    </row>
    <row r="60" spans="1:12" ht="196.5" hidden="1" customHeight="1" x14ac:dyDescent="0.25">
      <c r="A60" s="19" t="s">
        <v>115</v>
      </c>
      <c r="B60" s="3" t="s">
        <v>220</v>
      </c>
      <c r="C60" s="3" t="s">
        <v>127</v>
      </c>
      <c r="D60" s="7" t="s">
        <v>17</v>
      </c>
      <c r="E60" s="7" t="s">
        <v>18</v>
      </c>
      <c r="F60" s="5">
        <v>1</v>
      </c>
      <c r="G60" s="7"/>
      <c r="H60" s="7"/>
      <c r="I60" s="18"/>
      <c r="J60" s="1"/>
      <c r="K60" s="3"/>
      <c r="L60" s="6"/>
    </row>
    <row r="61" spans="1:12" ht="47.25" customHeight="1" x14ac:dyDescent="0.25">
      <c r="A61" s="19" t="s">
        <v>115</v>
      </c>
      <c r="B61" s="3" t="s">
        <v>128</v>
      </c>
      <c r="C61" s="3" t="s">
        <v>129</v>
      </c>
      <c r="D61" s="7" t="s">
        <v>17</v>
      </c>
      <c r="E61" s="7" t="s">
        <v>26</v>
      </c>
      <c r="F61" s="5">
        <v>0.9</v>
      </c>
      <c r="G61" s="4">
        <v>27</v>
      </c>
      <c r="H61" s="4">
        <v>27</v>
      </c>
      <c r="I61" s="27">
        <f>G61/H61</f>
        <v>1</v>
      </c>
      <c r="J61" s="1">
        <f>I61/F61</f>
        <v>1.1111111111111112</v>
      </c>
      <c r="K61" s="3" t="s">
        <v>259</v>
      </c>
      <c r="L61" s="6"/>
    </row>
    <row r="62" spans="1:12" ht="47.25" customHeight="1" x14ac:dyDescent="0.25">
      <c r="A62" s="19" t="s">
        <v>115</v>
      </c>
      <c r="B62" s="3" t="s">
        <v>130</v>
      </c>
      <c r="C62" s="3" t="s">
        <v>131</v>
      </c>
      <c r="D62" s="7" t="s">
        <v>40</v>
      </c>
      <c r="E62" s="7" t="s">
        <v>26</v>
      </c>
      <c r="F62" s="5">
        <v>0.04</v>
      </c>
      <c r="G62" s="4">
        <v>7</v>
      </c>
      <c r="H62" s="4">
        <v>767</v>
      </c>
      <c r="I62" s="18">
        <f>G62/H62</f>
        <v>9.126466753585397E-3</v>
      </c>
      <c r="J62" s="1">
        <f>I62/F62</f>
        <v>0.22816166883963493</v>
      </c>
      <c r="K62" s="3" t="s">
        <v>260</v>
      </c>
      <c r="L62" s="6"/>
    </row>
    <row r="63" spans="1:12" ht="86.25" hidden="1" customHeight="1" x14ac:dyDescent="0.25">
      <c r="A63" s="19" t="s">
        <v>115</v>
      </c>
      <c r="B63" s="3" t="s">
        <v>132</v>
      </c>
      <c r="C63" s="3" t="s">
        <v>133</v>
      </c>
      <c r="D63" s="7" t="s">
        <v>40</v>
      </c>
      <c r="E63" s="7" t="s">
        <v>13</v>
      </c>
      <c r="F63" s="5">
        <v>0.02</v>
      </c>
      <c r="G63" s="7"/>
      <c r="H63" s="7"/>
      <c r="I63" s="7"/>
      <c r="J63" s="1"/>
      <c r="K63" s="3"/>
      <c r="L63" s="6"/>
    </row>
    <row r="64" spans="1:12" ht="47.25" hidden="1" customHeight="1" x14ac:dyDescent="0.25">
      <c r="A64" s="19" t="s">
        <v>115</v>
      </c>
      <c r="B64" s="3" t="s">
        <v>134</v>
      </c>
      <c r="C64" s="3" t="s">
        <v>135</v>
      </c>
      <c r="D64" s="7" t="s">
        <v>40</v>
      </c>
      <c r="E64" s="7" t="s">
        <v>13</v>
      </c>
      <c r="F64" s="5">
        <v>0.01</v>
      </c>
      <c r="G64" s="7"/>
      <c r="H64" s="7"/>
      <c r="I64" s="18"/>
      <c r="J64" s="1"/>
      <c r="K64" s="3"/>
      <c r="L64" s="6"/>
    </row>
    <row r="65" spans="1:12" ht="59.25" hidden="1" customHeight="1" x14ac:dyDescent="0.25">
      <c r="A65" s="19" t="s">
        <v>115</v>
      </c>
      <c r="B65" s="3" t="s">
        <v>136</v>
      </c>
      <c r="C65" s="3" t="s">
        <v>137</v>
      </c>
      <c r="D65" s="19" t="s">
        <v>25</v>
      </c>
      <c r="E65" s="7" t="s">
        <v>44</v>
      </c>
      <c r="F65" s="7">
        <v>0</v>
      </c>
      <c r="G65" s="7"/>
      <c r="H65" s="7"/>
      <c r="I65" s="18"/>
      <c r="J65" s="1"/>
      <c r="K65" s="3"/>
      <c r="L65" s="6"/>
    </row>
    <row r="66" spans="1:12" ht="59.25" hidden="1" customHeight="1" x14ac:dyDescent="0.25">
      <c r="A66" s="19" t="s">
        <v>138</v>
      </c>
      <c r="B66" s="3" t="s">
        <v>139</v>
      </c>
      <c r="C66" s="3" t="s">
        <v>140</v>
      </c>
      <c r="D66" s="7" t="s">
        <v>17</v>
      </c>
      <c r="E66" s="7" t="s">
        <v>44</v>
      </c>
      <c r="F66" s="5">
        <v>1</v>
      </c>
      <c r="G66" s="7"/>
      <c r="H66" s="7"/>
      <c r="I66" s="27"/>
      <c r="J66" s="22"/>
      <c r="K66" s="3"/>
      <c r="L66" s="6"/>
    </row>
    <row r="67" spans="1:12" ht="59.25" hidden="1" customHeight="1" x14ac:dyDescent="0.25">
      <c r="A67" s="3" t="s">
        <v>138</v>
      </c>
      <c r="B67" s="3" t="s">
        <v>141</v>
      </c>
      <c r="C67" s="3" t="s">
        <v>142</v>
      </c>
      <c r="D67" s="4" t="s">
        <v>17</v>
      </c>
      <c r="E67" s="4" t="s">
        <v>13</v>
      </c>
      <c r="F67" s="5">
        <v>1</v>
      </c>
      <c r="G67" s="7"/>
      <c r="H67" s="7"/>
      <c r="I67" s="27"/>
      <c r="J67" s="22"/>
      <c r="K67" s="3"/>
      <c r="L67" s="6"/>
    </row>
    <row r="68" spans="1:12" ht="195.75" hidden="1" customHeight="1" x14ac:dyDescent="0.25">
      <c r="A68" s="3" t="s">
        <v>138</v>
      </c>
      <c r="B68" s="3" t="s">
        <v>143</v>
      </c>
      <c r="C68" s="3" t="s">
        <v>144</v>
      </c>
      <c r="D68" s="4" t="s">
        <v>17</v>
      </c>
      <c r="E68" s="4" t="s">
        <v>13</v>
      </c>
      <c r="F68" s="5">
        <v>0.9</v>
      </c>
      <c r="G68" s="7"/>
      <c r="H68" s="7"/>
      <c r="I68" s="27"/>
      <c r="J68" s="22"/>
      <c r="K68" s="3"/>
      <c r="L68" s="6"/>
    </row>
    <row r="69" spans="1:12" ht="60" hidden="1" x14ac:dyDescent="0.25">
      <c r="A69" s="3" t="s">
        <v>138</v>
      </c>
      <c r="B69" s="3" t="s">
        <v>145</v>
      </c>
      <c r="C69" s="3" t="s">
        <v>146</v>
      </c>
      <c r="D69" s="4" t="s">
        <v>12</v>
      </c>
      <c r="E69" s="4" t="s">
        <v>13</v>
      </c>
      <c r="F69" s="5">
        <v>0.95</v>
      </c>
      <c r="G69" s="7"/>
      <c r="H69" s="7"/>
      <c r="I69" s="27"/>
      <c r="J69" s="22"/>
      <c r="K69" s="3"/>
      <c r="L69" s="6"/>
    </row>
    <row r="70" spans="1:12" ht="224.25" hidden="1" customHeight="1" x14ac:dyDescent="0.25">
      <c r="A70" s="3" t="s">
        <v>138</v>
      </c>
      <c r="B70" s="3" t="s">
        <v>147</v>
      </c>
      <c r="C70" s="3" t="s">
        <v>148</v>
      </c>
      <c r="D70" s="7" t="s">
        <v>17</v>
      </c>
      <c r="E70" s="7" t="s">
        <v>44</v>
      </c>
      <c r="F70" s="5">
        <v>0.7</v>
      </c>
      <c r="G70" s="7"/>
      <c r="H70" s="7"/>
      <c r="I70" s="7"/>
      <c r="J70" s="7"/>
      <c r="K70" s="3"/>
      <c r="L70" s="6"/>
    </row>
    <row r="71" spans="1:12" ht="30" hidden="1" x14ac:dyDescent="0.25">
      <c r="A71" s="3" t="s">
        <v>138</v>
      </c>
      <c r="B71" s="3" t="s">
        <v>149</v>
      </c>
      <c r="C71" s="3" t="s">
        <v>149</v>
      </c>
      <c r="D71" s="19" t="s">
        <v>25</v>
      </c>
      <c r="E71" s="7" t="s">
        <v>13</v>
      </c>
      <c r="F71" s="21">
        <v>0</v>
      </c>
      <c r="G71" s="7"/>
      <c r="H71" s="7"/>
      <c r="I71" s="2"/>
      <c r="J71" s="22"/>
      <c r="K71" s="3"/>
      <c r="L71" s="6"/>
    </row>
    <row r="72" spans="1:12" ht="246" hidden="1" customHeight="1" x14ac:dyDescent="0.25">
      <c r="A72" s="3" t="s">
        <v>150</v>
      </c>
      <c r="B72" s="3" t="s">
        <v>151</v>
      </c>
      <c r="C72" s="3" t="s">
        <v>152</v>
      </c>
      <c r="D72" s="7" t="s">
        <v>17</v>
      </c>
      <c r="E72" s="7" t="s">
        <v>13</v>
      </c>
      <c r="F72" s="5">
        <v>1</v>
      </c>
      <c r="G72" s="7"/>
      <c r="H72" s="7"/>
      <c r="I72" s="27"/>
      <c r="J72" s="22"/>
      <c r="K72" s="3"/>
      <c r="L72" s="6"/>
    </row>
    <row r="73" spans="1:12" ht="283.5" hidden="1" customHeight="1" x14ac:dyDescent="0.25">
      <c r="A73" s="3" t="s">
        <v>150</v>
      </c>
      <c r="B73" s="3" t="s">
        <v>153</v>
      </c>
      <c r="C73" s="3" t="s">
        <v>154</v>
      </c>
      <c r="D73" s="7" t="s">
        <v>17</v>
      </c>
      <c r="E73" s="7" t="s">
        <v>13</v>
      </c>
      <c r="F73" s="5">
        <v>1</v>
      </c>
      <c r="G73" s="7"/>
      <c r="H73" s="7"/>
      <c r="I73" s="27"/>
      <c r="J73" s="22"/>
      <c r="K73" s="3"/>
      <c r="L73" s="6"/>
    </row>
    <row r="74" spans="1:12" ht="227.25" hidden="1" customHeight="1" x14ac:dyDescent="0.25">
      <c r="A74" s="19" t="s">
        <v>150</v>
      </c>
      <c r="B74" s="3" t="s">
        <v>155</v>
      </c>
      <c r="C74" s="3" t="s">
        <v>156</v>
      </c>
      <c r="D74" s="7" t="s">
        <v>17</v>
      </c>
      <c r="E74" s="7" t="s">
        <v>13</v>
      </c>
      <c r="F74" s="5">
        <v>1</v>
      </c>
      <c r="G74" s="7"/>
      <c r="H74" s="7"/>
      <c r="I74" s="27"/>
      <c r="J74" s="22"/>
      <c r="K74" s="3"/>
      <c r="L74" s="6"/>
    </row>
    <row r="75" spans="1:12" ht="113.25" customHeight="1" x14ac:dyDescent="0.25">
      <c r="A75" s="3" t="s">
        <v>150</v>
      </c>
      <c r="B75" s="3" t="s">
        <v>157</v>
      </c>
      <c r="C75" s="3" t="s">
        <v>158</v>
      </c>
      <c r="D75" s="7" t="s">
        <v>17</v>
      </c>
      <c r="E75" s="7" t="s">
        <v>26</v>
      </c>
      <c r="F75" s="5">
        <v>1</v>
      </c>
      <c r="G75" s="4">
        <v>3</v>
      </c>
      <c r="H75" s="4">
        <v>3</v>
      </c>
      <c r="I75" s="27">
        <f>G75/H75</f>
        <v>1</v>
      </c>
      <c r="J75" s="22">
        <f>I75/F75</f>
        <v>1</v>
      </c>
      <c r="K75" s="3" t="s">
        <v>256</v>
      </c>
      <c r="L75" s="6"/>
    </row>
    <row r="76" spans="1:12" ht="45" hidden="1" x14ac:dyDescent="0.25">
      <c r="A76" s="3" t="s">
        <v>159</v>
      </c>
      <c r="B76" s="3" t="s">
        <v>160</v>
      </c>
      <c r="C76" s="3" t="s">
        <v>161</v>
      </c>
      <c r="D76" s="4" t="s">
        <v>40</v>
      </c>
      <c r="E76" s="7" t="s">
        <v>18</v>
      </c>
      <c r="F76" s="5">
        <v>0.9</v>
      </c>
      <c r="G76" s="4"/>
      <c r="H76" s="4"/>
      <c r="I76" s="4"/>
      <c r="J76" s="20"/>
      <c r="K76" s="3"/>
    </row>
    <row r="77" spans="1:12" ht="84" customHeight="1" x14ac:dyDescent="0.25">
      <c r="A77" s="3" t="s">
        <v>159</v>
      </c>
      <c r="B77" s="3" t="s">
        <v>162</v>
      </c>
      <c r="C77" s="3" t="s">
        <v>163</v>
      </c>
      <c r="D77" s="7" t="s">
        <v>73</v>
      </c>
      <c r="E77" s="7" t="s">
        <v>26</v>
      </c>
      <c r="F77" s="5">
        <v>0.9</v>
      </c>
      <c r="G77" s="16">
        <v>1438366</v>
      </c>
      <c r="H77" s="17">
        <v>14642357</v>
      </c>
      <c r="I77" s="18">
        <f>G77/H77</f>
        <v>9.8233228434465844E-2</v>
      </c>
      <c r="J77" s="22">
        <f>I77/F77</f>
        <v>0.10914803159385093</v>
      </c>
      <c r="K77" s="3" t="s">
        <v>290</v>
      </c>
    </row>
    <row r="78" spans="1:12" ht="120" hidden="1" x14ac:dyDescent="0.25">
      <c r="A78" s="3" t="s">
        <v>159</v>
      </c>
      <c r="B78" s="3" t="s">
        <v>164</v>
      </c>
      <c r="C78" s="3" t="s">
        <v>165</v>
      </c>
      <c r="D78" s="7" t="s">
        <v>17</v>
      </c>
      <c r="E78" s="7" t="s">
        <v>13</v>
      </c>
      <c r="F78" s="5">
        <v>0.9</v>
      </c>
      <c r="G78" s="4"/>
      <c r="H78" s="4"/>
      <c r="I78" s="18"/>
      <c r="J78" s="1"/>
      <c r="K78" s="3"/>
    </row>
    <row r="79" spans="1:12" ht="82.5" hidden="1" customHeight="1" x14ac:dyDescent="0.25">
      <c r="A79" s="3" t="s">
        <v>159</v>
      </c>
      <c r="B79" s="3" t="s">
        <v>166</v>
      </c>
      <c r="C79" s="3" t="s">
        <v>167</v>
      </c>
      <c r="D79" s="19" t="s">
        <v>25</v>
      </c>
      <c r="E79" s="7" t="s">
        <v>291</v>
      </c>
      <c r="F79" s="36">
        <v>0</v>
      </c>
      <c r="G79" s="4">
        <v>0</v>
      </c>
      <c r="H79" s="4">
        <v>0</v>
      </c>
      <c r="I79" s="4"/>
      <c r="J79" s="20"/>
      <c r="K79" s="3"/>
    </row>
    <row r="80" spans="1:12" ht="112.5" hidden="1" customHeight="1" x14ac:dyDescent="0.25">
      <c r="A80" s="3" t="s">
        <v>168</v>
      </c>
      <c r="B80" s="3" t="s">
        <v>169</v>
      </c>
      <c r="C80" s="3" t="s">
        <v>170</v>
      </c>
      <c r="D80" s="4" t="s">
        <v>40</v>
      </c>
      <c r="E80" s="7" t="s">
        <v>44</v>
      </c>
      <c r="F80" s="5">
        <v>0.9</v>
      </c>
      <c r="G80" s="7"/>
      <c r="H80" s="7"/>
      <c r="I80" s="2"/>
      <c r="J80" s="1"/>
      <c r="K80" s="3"/>
      <c r="L80" s="6"/>
    </row>
    <row r="81" spans="1:12" ht="137.25" customHeight="1" x14ac:dyDescent="0.25">
      <c r="A81" s="3" t="s">
        <v>168</v>
      </c>
      <c r="B81" s="3" t="s">
        <v>279</v>
      </c>
      <c r="C81" s="3" t="s">
        <v>171</v>
      </c>
      <c r="D81" s="7" t="s">
        <v>17</v>
      </c>
      <c r="E81" s="7" t="s">
        <v>26</v>
      </c>
      <c r="F81" s="5">
        <v>0.9</v>
      </c>
      <c r="G81" s="7">
        <v>98.6</v>
      </c>
      <c r="H81" s="4">
        <v>90</v>
      </c>
      <c r="I81" s="24">
        <f>G81/H81</f>
        <v>1.0955555555555554</v>
      </c>
      <c r="J81" s="1">
        <f>I81/F81</f>
        <v>1.2172839506172837</v>
      </c>
      <c r="K81" s="3" t="s">
        <v>280</v>
      </c>
      <c r="L81" s="8"/>
    </row>
    <row r="82" spans="1:12" ht="135" customHeight="1" x14ac:dyDescent="0.25">
      <c r="A82" s="3" t="s">
        <v>168</v>
      </c>
      <c r="B82" s="3" t="s">
        <v>281</v>
      </c>
      <c r="C82" s="3" t="s">
        <v>172</v>
      </c>
      <c r="D82" s="7" t="s">
        <v>17</v>
      </c>
      <c r="E82" s="7" t="s">
        <v>26</v>
      </c>
      <c r="F82" s="5">
        <v>0.9</v>
      </c>
      <c r="G82" s="4">
        <v>85.87</v>
      </c>
      <c r="H82" s="4">
        <v>86.12</v>
      </c>
      <c r="I82" s="24">
        <f>G82/H82</f>
        <v>0.99709707385044122</v>
      </c>
      <c r="J82" s="1">
        <f>I82/F82</f>
        <v>1.1078856376116013</v>
      </c>
      <c r="K82" s="3" t="s">
        <v>282</v>
      </c>
      <c r="L82" s="6"/>
    </row>
    <row r="83" spans="1:12" ht="135" hidden="1" customHeight="1" x14ac:dyDescent="0.25">
      <c r="A83" s="3" t="s">
        <v>168</v>
      </c>
      <c r="B83" s="3" t="s">
        <v>283</v>
      </c>
      <c r="C83" s="3" t="s">
        <v>284</v>
      </c>
      <c r="D83" s="7" t="s">
        <v>17</v>
      </c>
      <c r="E83" s="7" t="s">
        <v>44</v>
      </c>
      <c r="F83" s="44">
        <v>33</v>
      </c>
      <c r="G83" s="4"/>
      <c r="H83" s="4"/>
      <c r="I83" s="24"/>
      <c r="J83" s="1"/>
      <c r="K83" s="3"/>
      <c r="L83" s="6"/>
    </row>
    <row r="84" spans="1:12" ht="135" hidden="1" customHeight="1" x14ac:dyDescent="0.25">
      <c r="A84" s="3" t="s">
        <v>168</v>
      </c>
      <c r="B84" s="3" t="s">
        <v>285</v>
      </c>
      <c r="C84" s="3" t="s">
        <v>286</v>
      </c>
      <c r="D84" s="7" t="s">
        <v>17</v>
      </c>
      <c r="E84" s="7" t="s">
        <v>44</v>
      </c>
      <c r="F84" s="44">
        <v>20</v>
      </c>
      <c r="G84" s="4"/>
      <c r="H84" s="4"/>
      <c r="I84" s="24"/>
      <c r="J84" s="1"/>
      <c r="K84" s="3"/>
      <c r="L84" s="6"/>
    </row>
    <row r="85" spans="1:12" ht="60" x14ac:dyDescent="0.25">
      <c r="A85" s="3" t="s">
        <v>168</v>
      </c>
      <c r="B85" s="3" t="s">
        <v>173</v>
      </c>
      <c r="C85" s="3" t="s">
        <v>174</v>
      </c>
      <c r="D85" s="19" t="s">
        <v>25</v>
      </c>
      <c r="E85" s="7" t="s">
        <v>26</v>
      </c>
      <c r="F85" s="21">
        <v>0</v>
      </c>
      <c r="G85" s="4">
        <v>0</v>
      </c>
      <c r="H85" s="4">
        <v>0</v>
      </c>
      <c r="I85" s="4">
        <v>0</v>
      </c>
      <c r="J85" s="22">
        <v>1</v>
      </c>
      <c r="K85" s="3" t="s">
        <v>277</v>
      </c>
      <c r="L85" s="6"/>
    </row>
    <row r="86" spans="1:12" ht="60.75" hidden="1" customHeight="1" x14ac:dyDescent="0.25">
      <c r="A86" s="3" t="s">
        <v>168</v>
      </c>
      <c r="B86" s="3" t="s">
        <v>175</v>
      </c>
      <c r="C86" s="3" t="s">
        <v>175</v>
      </c>
      <c r="D86" s="19" t="s">
        <v>25</v>
      </c>
      <c r="E86" s="7" t="s">
        <v>176</v>
      </c>
      <c r="F86" s="21">
        <v>0</v>
      </c>
      <c r="G86" s="4"/>
      <c r="H86" s="4"/>
      <c r="I86" s="4"/>
      <c r="J86" s="22"/>
      <c r="K86" s="3"/>
      <c r="L86" s="6"/>
    </row>
    <row r="87" spans="1:12" ht="45" hidden="1" x14ac:dyDescent="0.25">
      <c r="A87" s="19" t="s">
        <v>177</v>
      </c>
      <c r="B87" s="31" t="s">
        <v>178</v>
      </c>
      <c r="C87" s="3" t="s">
        <v>179</v>
      </c>
      <c r="D87" s="7" t="s">
        <v>12</v>
      </c>
      <c r="E87" s="7" t="s">
        <v>13</v>
      </c>
      <c r="F87" s="5">
        <v>1</v>
      </c>
      <c r="G87" s="7"/>
      <c r="H87" s="7"/>
      <c r="I87" s="7"/>
      <c r="J87" s="7"/>
      <c r="K87" s="3"/>
      <c r="L87" s="32"/>
    </row>
    <row r="88" spans="1:12" ht="206.25" hidden="1" customHeight="1" x14ac:dyDescent="0.25">
      <c r="A88" s="19" t="s">
        <v>177</v>
      </c>
      <c r="B88" s="3" t="s">
        <v>180</v>
      </c>
      <c r="C88" s="3" t="s">
        <v>181</v>
      </c>
      <c r="D88" s="4" t="s">
        <v>40</v>
      </c>
      <c r="E88" s="7" t="s">
        <v>18</v>
      </c>
      <c r="F88" s="5">
        <v>0.95</v>
      </c>
      <c r="G88" s="7"/>
      <c r="H88" s="7"/>
      <c r="I88" s="24"/>
      <c r="J88" s="1"/>
      <c r="K88" s="3"/>
      <c r="L88" s="6"/>
    </row>
    <row r="89" spans="1:12" ht="89.25" hidden="1" customHeight="1" x14ac:dyDescent="0.25">
      <c r="A89" s="19" t="s">
        <v>177</v>
      </c>
      <c r="B89" s="3" t="s">
        <v>182</v>
      </c>
      <c r="C89" s="3" t="s">
        <v>183</v>
      </c>
      <c r="D89" s="7" t="s">
        <v>12</v>
      </c>
      <c r="E89" s="7" t="s">
        <v>13</v>
      </c>
      <c r="F89" s="5">
        <v>0.92</v>
      </c>
      <c r="G89" s="7"/>
      <c r="H89" s="7"/>
      <c r="I89" s="2"/>
      <c r="J89" s="1"/>
      <c r="K89" s="3"/>
      <c r="L89" s="6"/>
    </row>
    <row r="90" spans="1:12" ht="111" hidden="1" customHeight="1" x14ac:dyDescent="0.25">
      <c r="A90" s="19" t="s">
        <v>177</v>
      </c>
      <c r="B90" s="3" t="s">
        <v>184</v>
      </c>
      <c r="C90" s="3" t="s">
        <v>185</v>
      </c>
      <c r="D90" s="7" t="s">
        <v>12</v>
      </c>
      <c r="E90" s="7" t="s">
        <v>13</v>
      </c>
      <c r="F90" s="5">
        <v>0.92</v>
      </c>
      <c r="G90" s="7"/>
      <c r="H90" s="7"/>
      <c r="I90" s="18"/>
      <c r="J90" s="1"/>
      <c r="K90" s="3"/>
      <c r="L90" s="6"/>
    </row>
    <row r="91" spans="1:12" ht="60" hidden="1" x14ac:dyDescent="0.25">
      <c r="A91" s="19" t="s">
        <v>177</v>
      </c>
      <c r="B91" s="3" t="s">
        <v>186</v>
      </c>
      <c r="C91" s="3" t="s">
        <v>187</v>
      </c>
      <c r="D91" s="7" t="s">
        <v>12</v>
      </c>
      <c r="E91" s="7" t="s">
        <v>18</v>
      </c>
      <c r="F91" s="5">
        <v>0.9</v>
      </c>
      <c r="G91" s="7"/>
      <c r="H91" s="7"/>
      <c r="I91" s="2"/>
      <c r="J91" s="1"/>
      <c r="K91" s="3"/>
      <c r="L91" s="6"/>
    </row>
    <row r="92" spans="1:12" ht="135.75" hidden="1" customHeight="1" x14ac:dyDescent="0.25">
      <c r="A92" s="19" t="s">
        <v>177</v>
      </c>
      <c r="B92" s="3" t="s">
        <v>188</v>
      </c>
      <c r="C92" s="3" t="s">
        <v>189</v>
      </c>
      <c r="D92" s="7" t="s">
        <v>17</v>
      </c>
      <c r="E92" s="4" t="s">
        <v>18</v>
      </c>
      <c r="F92" s="5">
        <v>1</v>
      </c>
      <c r="G92" s="7"/>
      <c r="H92" s="7"/>
      <c r="I92" s="2"/>
      <c r="J92" s="22"/>
      <c r="K92" s="3"/>
      <c r="L92" s="6"/>
    </row>
    <row r="93" spans="1:12" hidden="1" x14ac:dyDescent="0.25">
      <c r="A93" s="19" t="s">
        <v>177</v>
      </c>
      <c r="B93" s="3" t="s">
        <v>190</v>
      </c>
      <c r="C93" s="3" t="s">
        <v>191</v>
      </c>
      <c r="D93" s="7" t="s">
        <v>12</v>
      </c>
      <c r="E93" s="7" t="s">
        <v>18</v>
      </c>
      <c r="F93" s="5">
        <v>0.08</v>
      </c>
      <c r="G93" s="7"/>
      <c r="H93" s="7"/>
      <c r="I93" s="18"/>
      <c r="J93" s="1"/>
      <c r="K93" s="3"/>
      <c r="L93" s="6"/>
    </row>
    <row r="94" spans="1:12" ht="30" hidden="1" x14ac:dyDescent="0.25">
      <c r="A94" s="19" t="s">
        <v>177</v>
      </c>
      <c r="B94" s="3" t="s">
        <v>235</v>
      </c>
      <c r="C94" s="3" t="s">
        <v>192</v>
      </c>
      <c r="D94" s="19" t="s">
        <v>25</v>
      </c>
      <c r="E94" s="7" t="s">
        <v>13</v>
      </c>
      <c r="F94" s="21">
        <v>0</v>
      </c>
      <c r="G94" s="7"/>
      <c r="H94" s="7"/>
      <c r="I94" s="5"/>
      <c r="J94" s="22"/>
      <c r="K94" s="3"/>
      <c r="L94" s="6"/>
    </row>
    <row r="95" spans="1:12" ht="99" hidden="1" customHeight="1" x14ac:dyDescent="0.25">
      <c r="A95" s="19" t="s">
        <v>177</v>
      </c>
      <c r="B95" s="3" t="s">
        <v>193</v>
      </c>
      <c r="C95" s="3" t="s">
        <v>194</v>
      </c>
      <c r="D95" s="19" t="s">
        <v>25</v>
      </c>
      <c r="E95" s="7" t="s">
        <v>13</v>
      </c>
      <c r="F95" s="21">
        <v>0</v>
      </c>
      <c r="G95" s="7"/>
      <c r="H95" s="7"/>
      <c r="I95" s="5"/>
      <c r="J95" s="22"/>
      <c r="K95" s="3"/>
      <c r="L95" s="6"/>
    </row>
    <row r="96" spans="1:12" ht="45" hidden="1" x14ac:dyDescent="0.25">
      <c r="A96" s="19" t="s">
        <v>195</v>
      </c>
      <c r="B96" s="3" t="s">
        <v>196</v>
      </c>
      <c r="C96" s="3" t="s">
        <v>197</v>
      </c>
      <c r="D96" s="7" t="s">
        <v>12</v>
      </c>
      <c r="E96" s="7" t="s">
        <v>13</v>
      </c>
      <c r="F96" s="5">
        <v>0.9</v>
      </c>
      <c r="G96" s="7"/>
      <c r="H96" s="7"/>
      <c r="I96" s="18"/>
      <c r="J96" s="1"/>
      <c r="K96" s="3"/>
      <c r="L96" s="6"/>
    </row>
    <row r="97" spans="1:12" ht="187.5" hidden="1" customHeight="1" x14ac:dyDescent="0.25">
      <c r="A97" s="19" t="s">
        <v>195</v>
      </c>
      <c r="B97" s="3" t="s">
        <v>240</v>
      </c>
      <c r="C97" s="3" t="s">
        <v>241</v>
      </c>
      <c r="D97" s="7" t="s">
        <v>47</v>
      </c>
      <c r="E97" s="7" t="s">
        <v>13</v>
      </c>
      <c r="F97" s="5">
        <v>0</v>
      </c>
      <c r="G97" s="7"/>
      <c r="H97" s="7"/>
      <c r="I97" s="18"/>
      <c r="J97" s="7"/>
      <c r="K97" s="3"/>
      <c r="L97" s="8"/>
    </row>
    <row r="98" spans="1:12" ht="158.25" hidden="1" customHeight="1" x14ac:dyDescent="0.25">
      <c r="A98" s="19" t="s">
        <v>195</v>
      </c>
      <c r="B98" s="3" t="s">
        <v>198</v>
      </c>
      <c r="C98" s="3" t="s">
        <v>199</v>
      </c>
      <c r="D98" s="7" t="s">
        <v>17</v>
      </c>
      <c r="E98" s="7" t="s">
        <v>13</v>
      </c>
      <c r="F98" s="5">
        <v>0.2</v>
      </c>
      <c r="G98" s="17"/>
      <c r="H98" s="17"/>
      <c r="I98" s="18"/>
      <c r="J98" s="1"/>
      <c r="K98" s="3"/>
      <c r="L98" s="6"/>
    </row>
    <row r="99" spans="1:12" ht="168" customHeight="1" x14ac:dyDescent="0.25">
      <c r="A99" s="19" t="s">
        <v>195</v>
      </c>
      <c r="B99" s="3" t="s">
        <v>237</v>
      </c>
      <c r="C99" s="4" t="s">
        <v>200</v>
      </c>
      <c r="D99" s="7" t="s">
        <v>17</v>
      </c>
      <c r="E99" s="7" t="s">
        <v>26</v>
      </c>
      <c r="F99" s="17">
        <v>100</v>
      </c>
      <c r="G99" s="4">
        <v>97</v>
      </c>
      <c r="H99" s="4">
        <v>1</v>
      </c>
      <c r="I99" s="47">
        <f>G99</f>
        <v>97</v>
      </c>
      <c r="J99" s="25">
        <f>I99/F99</f>
        <v>0.97</v>
      </c>
      <c r="K99" s="3" t="s">
        <v>257</v>
      </c>
      <c r="L99" s="6"/>
    </row>
    <row r="100" spans="1:12" ht="177.75" hidden="1" customHeight="1" x14ac:dyDescent="0.25">
      <c r="A100" s="3" t="s">
        <v>195</v>
      </c>
      <c r="B100" s="3" t="s">
        <v>201</v>
      </c>
      <c r="C100" s="40" t="s">
        <v>230</v>
      </c>
      <c r="D100" s="41" t="s">
        <v>25</v>
      </c>
      <c r="E100" s="19" t="s">
        <v>13</v>
      </c>
      <c r="F100" s="42">
        <v>0</v>
      </c>
      <c r="G100" s="42"/>
      <c r="H100" s="42"/>
      <c r="I100" s="43"/>
      <c r="J100" s="43"/>
      <c r="K100" s="41"/>
      <c r="L100" s="6"/>
    </row>
    <row r="101" spans="1:12" ht="52.5" customHeight="1" x14ac:dyDescent="0.25">
      <c r="A101" s="19" t="s">
        <v>39</v>
      </c>
      <c r="B101" s="3" t="s">
        <v>202</v>
      </c>
      <c r="C101" s="3" t="s">
        <v>203</v>
      </c>
      <c r="D101" s="41" t="s">
        <v>25</v>
      </c>
      <c r="E101" s="42" t="s">
        <v>26</v>
      </c>
      <c r="F101" s="21">
        <v>0</v>
      </c>
      <c r="G101" s="7">
        <v>0</v>
      </c>
      <c r="H101" s="7">
        <v>246</v>
      </c>
      <c r="I101" s="4">
        <v>0</v>
      </c>
      <c r="J101" s="2">
        <v>1</v>
      </c>
      <c r="K101" s="3" t="s">
        <v>239</v>
      </c>
      <c r="L101" s="6"/>
    </row>
    <row r="102" spans="1:12" ht="99.75" customHeight="1" x14ac:dyDescent="0.25">
      <c r="A102" s="19" t="s">
        <v>39</v>
      </c>
      <c r="B102" s="3" t="s">
        <v>204</v>
      </c>
      <c r="C102" s="3" t="s">
        <v>205</v>
      </c>
      <c r="D102" s="41" t="s">
        <v>25</v>
      </c>
      <c r="E102" s="42" t="s">
        <v>26</v>
      </c>
      <c r="F102" s="42">
        <v>0</v>
      </c>
      <c r="G102" s="42">
        <v>0</v>
      </c>
      <c r="H102" s="42">
        <v>0</v>
      </c>
      <c r="I102" s="4">
        <v>0</v>
      </c>
      <c r="J102" s="2">
        <v>1</v>
      </c>
      <c r="K102" s="3" t="s">
        <v>271</v>
      </c>
      <c r="L102" s="6"/>
    </row>
    <row r="103" spans="1:12" hidden="1" x14ac:dyDescent="0.25">
      <c r="B103" s="6" t="s">
        <v>216</v>
      </c>
    </row>
  </sheetData>
  <autoFilter ref="A1:L103">
    <filterColumn colId="4">
      <filters>
        <filter val="_x0009_Semestral (Mes Vencido)"/>
        <filter val="_x0009_Trimestral (Mes Vencido)"/>
        <filter val="Mensual"/>
        <filter val="Mensual (Vencido)"/>
      </filters>
    </filterColumn>
    <filterColumn colId="6" showButton="0"/>
    <filterColumn colId="7" showButton="0"/>
  </autoFilter>
  <mergeCells count="9">
    <mergeCell ref="G1:I1"/>
    <mergeCell ref="J1:J2"/>
    <mergeCell ref="K1:K2"/>
    <mergeCell ref="A1:A2"/>
    <mergeCell ref="B1:B2"/>
    <mergeCell ref="C1:C2"/>
    <mergeCell ref="D1:D2"/>
    <mergeCell ref="E1:E2"/>
    <mergeCell ref="F1:F2"/>
  </mergeCells>
  <conditionalFormatting sqref="A1">
    <cfRule type="containsErrors" dxfId="7" priority="8">
      <formula>ISERROR(A1)</formula>
    </cfRule>
  </conditionalFormatting>
  <conditionalFormatting sqref="B1 D1">
    <cfRule type="containsErrors" dxfId="6" priority="7">
      <formula>ISERROR(B1)</formula>
    </cfRule>
  </conditionalFormatting>
  <conditionalFormatting sqref="E1">
    <cfRule type="containsErrors" dxfId="5" priority="6">
      <formula>ISERROR(E1)</formula>
    </cfRule>
  </conditionalFormatting>
  <conditionalFormatting sqref="F1">
    <cfRule type="containsErrors" dxfId="4" priority="5">
      <formula>ISERROR(F1)</formula>
    </cfRule>
  </conditionalFormatting>
  <conditionalFormatting sqref="K1">
    <cfRule type="containsErrors" dxfId="3" priority="3">
      <formula>ISERROR(K1)</formula>
    </cfRule>
  </conditionalFormatting>
  <conditionalFormatting sqref="J1">
    <cfRule type="containsErrors" dxfId="2" priority="4">
      <formula>ISERROR(J1)</formula>
    </cfRule>
  </conditionalFormatting>
  <conditionalFormatting sqref="C1">
    <cfRule type="containsErrors" dxfId="1" priority="2">
      <formula>ISERROR(C1)</formula>
    </cfRule>
  </conditionalFormatting>
  <conditionalFormatting sqref="I2">
    <cfRule type="containsErrors" dxfId="0" priority="1">
      <formula>ISERROR(I2)</formula>
    </cfRule>
  </conditionalFormatting>
  <hyperlinks>
    <hyperlink ref="B76" r:id="rId1" display="https://isolucion.idrd.gov.co/Isolucion4IDRD/Medicion/frmValorIndicador.aspx?Accion=Editar&amp;CodIndicador=MTYwNg=="/>
    <hyperlink ref="B79" r:id="rId2" display="https://isolucion.idrd.gov.co/Isolucion4IDRD/Medicion/frmValorIndicador.aspx?Accion=Editar&amp;CodIndicador=MTYxOQ=="/>
    <hyperlink ref="B22" r:id="rId3" display="https://isolucion.idrd.gov.co/Isolucion4IDRD/Medicion/frmValorIndicador.aspx?Accion=Editar&amp;CodIndicador=MTYyMQ=="/>
    <hyperlink ref="B23" r:id="rId4" display="https://isolucion.idrd.gov.co/Isolucion4IDRD/Medicion/frmValorIndicador.aspx?Accion=Editar&amp;CodIndicador=MTYyMw=="/>
    <hyperlink ref="B24" r:id="rId5" display="https://isolucion.idrd.gov.co/Isolucion4IDRD/Medicion/frmValorIndicador.aspx?Accion=Editar&amp;CodIndicador=MTYyNA=="/>
    <hyperlink ref="B25" r:id="rId6" display="https://isolucion.idrd.gov.co/Isolucion4IDRD/Medicion/frmValorIndicador.aspx?Accion=Editar&amp;CodIndicador=MTYyMg=="/>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6"/>
  <sheetViews>
    <sheetView topLeftCell="A10" workbookViewId="0">
      <selection activeCell="M16" sqref="M16"/>
    </sheetView>
  </sheetViews>
  <sheetFormatPr baseColWidth="10" defaultRowHeight="15" x14ac:dyDescent="0.25"/>
  <cols>
    <col min="1" max="1" width="34.140625" customWidth="1"/>
  </cols>
  <sheetData>
    <row r="2" spans="1:3" x14ac:dyDescent="0.25">
      <c r="A2" s="12" t="s">
        <v>221</v>
      </c>
      <c r="B2" s="13">
        <v>96</v>
      </c>
    </row>
    <row r="3" spans="1:3" x14ac:dyDescent="0.25">
      <c r="A3" s="12" t="s">
        <v>225</v>
      </c>
      <c r="B3" s="13">
        <v>71</v>
      </c>
      <c r="C3" s="10">
        <f>B3/B2</f>
        <v>0.73958333333333337</v>
      </c>
    </row>
    <row r="4" spans="1:3" x14ac:dyDescent="0.25">
      <c r="A4" s="12" t="s">
        <v>226</v>
      </c>
      <c r="B4" s="13">
        <v>25</v>
      </c>
      <c r="C4" s="10">
        <f>B4/B2</f>
        <v>0.26041666666666669</v>
      </c>
    </row>
    <row r="5" spans="1:3" x14ac:dyDescent="0.25">
      <c r="A5" s="8"/>
      <c r="B5" s="6"/>
    </row>
    <row r="8" spans="1:3" x14ac:dyDescent="0.25">
      <c r="C8" s="10"/>
    </row>
    <row r="9" spans="1:3" x14ac:dyDescent="0.25">
      <c r="B9" s="10"/>
    </row>
    <row r="10" spans="1:3" x14ac:dyDescent="0.25">
      <c r="A10" t="s">
        <v>227</v>
      </c>
    </row>
    <row r="11" spans="1:3" x14ac:dyDescent="0.25">
      <c r="A11" t="s">
        <v>251</v>
      </c>
    </row>
    <row r="12" spans="1:3" x14ac:dyDescent="0.25">
      <c r="A12" t="s">
        <v>222</v>
      </c>
      <c r="B12">
        <v>74</v>
      </c>
      <c r="C12" s="11">
        <f>B12/B15</f>
        <v>0.77083333333333337</v>
      </c>
    </row>
    <row r="13" spans="1:3" x14ac:dyDescent="0.25">
      <c r="A13" t="s">
        <v>223</v>
      </c>
      <c r="B13">
        <v>10</v>
      </c>
      <c r="C13" s="11">
        <f>B13/B15</f>
        <v>0.10416666666666667</v>
      </c>
    </row>
    <row r="14" spans="1:3" x14ac:dyDescent="0.25">
      <c r="A14" t="s">
        <v>224</v>
      </c>
      <c r="B14">
        <v>12</v>
      </c>
      <c r="C14" s="11">
        <f>B14/B15</f>
        <v>0.125</v>
      </c>
    </row>
    <row r="15" spans="1:3" x14ac:dyDescent="0.25">
      <c r="B15">
        <f>SUM(B12:B14)</f>
        <v>96</v>
      </c>
      <c r="C15" s="10"/>
    </row>
    <row r="33" spans="1:2" ht="15.75" x14ac:dyDescent="0.25">
      <c r="A33" s="34" t="s">
        <v>244</v>
      </c>
    </row>
    <row r="35" spans="1:2" x14ac:dyDescent="0.25">
      <c r="A35" t="s">
        <v>245</v>
      </c>
      <c r="B35">
        <v>96</v>
      </c>
    </row>
    <row r="36" spans="1:2" x14ac:dyDescent="0.25">
      <c r="A36" t="s">
        <v>246</v>
      </c>
      <c r="B36">
        <v>71</v>
      </c>
    </row>
    <row r="37" spans="1:2" x14ac:dyDescent="0.25">
      <c r="A37" t="s">
        <v>247</v>
      </c>
      <c r="B37">
        <v>25</v>
      </c>
    </row>
    <row r="39" spans="1:2" x14ac:dyDescent="0.25">
      <c r="A39" t="s">
        <v>246</v>
      </c>
      <c r="B39" s="35">
        <v>71</v>
      </c>
    </row>
    <row r="40" spans="1:2" x14ac:dyDescent="0.25">
      <c r="A40" t="s">
        <v>248</v>
      </c>
      <c r="B40">
        <v>52</v>
      </c>
    </row>
    <row r="41" spans="1:2" x14ac:dyDescent="0.25">
      <c r="A41" t="s">
        <v>249</v>
      </c>
      <c r="B41">
        <v>10</v>
      </c>
    </row>
    <row r="42" spans="1:2" x14ac:dyDescent="0.25">
      <c r="A42" t="s">
        <v>250</v>
      </c>
      <c r="B42">
        <v>9</v>
      </c>
    </row>
    <row r="44" spans="1:2" x14ac:dyDescent="0.25">
      <c r="A44" t="s">
        <v>226</v>
      </c>
      <c r="B44" s="35">
        <v>25</v>
      </c>
    </row>
    <row r="45" spans="1:2" x14ac:dyDescent="0.25">
      <c r="A45" t="s">
        <v>248</v>
      </c>
      <c r="B45">
        <v>22</v>
      </c>
    </row>
    <row r="46" spans="1:2" x14ac:dyDescent="0.25">
      <c r="A46" t="s">
        <v>250</v>
      </c>
      <c r="B46">
        <v>3</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ENERO</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Alba Lucero Rodriguez Becerra</cp:lastModifiedBy>
  <dcterms:created xsi:type="dcterms:W3CDTF">2021-06-28T15:47:31Z</dcterms:created>
  <dcterms:modified xsi:type="dcterms:W3CDTF">2022-02-24T23:41:02Z</dcterms:modified>
</cp:coreProperties>
</file>